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chernyh_uv\Desktop\2021\КЦ\Конкурс\Замена гибов перепусных труб\"/>
    </mc:Choice>
  </mc:AlternateContent>
  <bookViews>
    <workbookView xWindow="0" yWindow="60" windowWidth="17985" windowHeight="10920"/>
  </bookViews>
  <sheets>
    <sheet name="Дефектная ведомость" sheetId="9" r:id="rId1"/>
  </sheets>
  <definedNames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'Дефектная ведомость'!$16:$16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'Дефектная ведомость'!$A$1:$L$104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 refMode="R1C1" fullPrecision="0"/>
</workbook>
</file>

<file path=xl/calcChain.xml><?xml version="1.0" encoding="utf-8"?>
<calcChain xmlns="http://schemas.openxmlformats.org/spreadsheetml/2006/main">
  <c r="K18" i="9" l="1"/>
  <c r="K19" i="9"/>
  <c r="D90" i="9"/>
  <c r="K75" i="9" l="1"/>
  <c r="K90" i="9" l="1"/>
  <c r="K86" i="9"/>
  <c r="K83" i="9"/>
  <c r="K73" i="9"/>
  <c r="K87" i="9" l="1"/>
  <c r="K85" i="9"/>
</calcChain>
</file>

<file path=xl/comments1.xml><?xml version="1.0" encoding="utf-8"?>
<comments xmlns="http://schemas.openxmlformats.org/spreadsheetml/2006/main">
  <authors>
    <author>annie</author>
    <author xml:space="preserve">Бабенко </author>
    <author>Миронов</author>
  </authors>
  <commentList>
    <comment ref="A1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 &lt;Обоснование коэффициентов&gt;</t>
        </r>
      </text>
    </comment>
    <comment ref="C1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D1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E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F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G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H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I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J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K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L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D90" authorId="2" shapeId="0">
      <text>
        <r>
          <rPr>
            <b/>
            <sz val="9"/>
            <color indexed="81"/>
            <rFont val="Tahoma"/>
            <family val="2"/>
            <charset val="204"/>
          </rPr>
          <t>Миронов:</t>
        </r>
        <r>
          <rPr>
            <sz val="9"/>
            <color indexed="81"/>
            <rFont val="Tahoma"/>
            <family val="2"/>
            <charset val="204"/>
          </rPr>
          <t xml:space="preserve">
23,9716* на резку металлолома по габаритным размерам (5)</t>
        </r>
      </text>
    </comment>
  </commentList>
</comments>
</file>

<file path=xl/sharedStrings.xml><?xml version="1.0" encoding="utf-8"?>
<sst xmlns="http://schemas.openxmlformats.org/spreadsheetml/2006/main" count="352" uniqueCount="152">
  <si>
    <t>Наименование</t>
  </si>
  <si>
    <t>Кол-во</t>
  </si>
  <si>
    <t xml:space="preserve"> </t>
  </si>
  <si>
    <t>№ п.п</t>
  </si>
  <si>
    <t>Наименование (описание) работ</t>
  </si>
  <si>
    <t>Объем работ</t>
  </si>
  <si>
    <t>Использование демонтируемых материалов</t>
  </si>
  <si>
    <t>Необходимые материалы</t>
  </si>
  <si>
    <t>Ед.изм</t>
  </si>
  <si>
    <t>Использование (лом, утиль, мусор, реализация, повторное исп.)</t>
  </si>
  <si>
    <t>т</t>
  </si>
  <si>
    <t>шт</t>
  </si>
  <si>
    <t>кг</t>
  </si>
  <si>
    <t>Постав-
щик</t>
  </si>
  <si>
    <t>Ед.
изм</t>
  </si>
  <si>
    <t>СОГЛАСОВАНО:</t>
  </si>
  <si>
    <t>Директор по производству-Главный инженер</t>
  </si>
  <si>
    <t>___________________Н.Н. Бредихин</t>
  </si>
  <si>
    <t xml:space="preserve">  наименование объекта, наименование работ</t>
  </si>
  <si>
    <t>Заказчик</t>
  </si>
  <si>
    <t>Гидравлическое испытание однокорпусного котла рабочим давлением, паропроизводительность: свыше 320 до 670 т/ч</t>
  </si>
  <si>
    <t>корпус котла</t>
  </si>
  <si>
    <t>Пропан</t>
  </si>
  <si>
    <t>м3</t>
  </si>
  <si>
    <t>Кислород</t>
  </si>
  <si>
    <t>УТВЕРЖДАЮ</t>
  </si>
  <si>
    <t>Заместитель директора филиала</t>
  </si>
  <si>
    <t>Технический директор Ново-Иркутской ТЭЦ</t>
  </si>
  <si>
    <t>________________Д.А. Егранов</t>
  </si>
  <si>
    <t>м2</t>
  </si>
  <si>
    <t>Подрядчик</t>
  </si>
  <si>
    <t>Детали деревянные лесов из пиломатериалов хвойных пород (ГЭСН08-07-002-01)</t>
  </si>
  <si>
    <t>Детали лесов стальные (ГЭСН08-07-002-01)</t>
  </si>
  <si>
    <t>Щиты настила  (ГЭСН08-07-002-01)</t>
  </si>
  <si>
    <t>Изготовление кронштейнов, рам и других мелких металлоконструкций для такелажа и раскрепления трубопроводов. Требуется выполнение сварочных работ.</t>
  </si>
  <si>
    <t xml:space="preserve">т    </t>
  </si>
  <si>
    <t>м/лом</t>
  </si>
  <si>
    <t>дм2</t>
  </si>
  <si>
    <t>метр шва</t>
  </si>
  <si>
    <t>Асботкань АТ-4</t>
  </si>
  <si>
    <t>Изготовление подкладных колец из листовой стали для сварных швов трубопроводов, диаметр трубопровода: 159 мм</t>
  </si>
  <si>
    <t>лист б-4мм</t>
  </si>
  <si>
    <t>Уголок 75</t>
  </si>
  <si>
    <t>Резка металлолома по габаритным размерам для "Вторчермета"</t>
  </si>
  <si>
    <t>Раздел 3. Материалы заказчика</t>
  </si>
  <si>
    <t>"____" __________________2020 г</t>
  </si>
  <si>
    <t>ООО "Иркутскэнергоремонт"</t>
  </si>
  <si>
    <t xml:space="preserve">Ведомость объемов работ (дефектная ведомость) № </t>
  </si>
  <si>
    <t>Котлоагрегат №5  инв. № 1740000016</t>
  </si>
  <si>
    <t>Замена прямых участков трубопроводов при длине свыше 3 до 6 метров участка  и толщине стенки свыше 10 до 20мм. (159х20)</t>
  </si>
  <si>
    <t>Замена прямых участков трубопроводов при длине до 3м участка  и толщине стенки свыше 10 до 20мм. (159х20)</t>
  </si>
  <si>
    <t>Труба 159х20 12Х1МФ 03.2014.032-01</t>
  </si>
  <si>
    <t>Труба 159х20 12Х1МФ 03.2014.032-02</t>
  </si>
  <si>
    <t>Труба 159х20 12Х1МФ 03.2014.032-03</t>
  </si>
  <si>
    <t>Труба 159х20 12Х1МФ 03.2014.032-04</t>
  </si>
  <si>
    <t>Труба 159х20 12Х1МФ 03.2014.032-05</t>
  </si>
  <si>
    <t>Труба 159х20 12Х1МФ Ч.03.2014.032</t>
  </si>
  <si>
    <t>Замена гибов трубопроводов длиной свыше 3,0 до 6,0, при диаметре труб свыше 133 до 194 мм и толщине стенки: свыше 10 до 20мм. (ф159*20-1шт)</t>
  </si>
  <si>
    <t>Труба 159х20 12Х1МФ 03.2090.003</t>
  </si>
  <si>
    <t>Труба 159х20 12Х1МФ 03.2605.013-03</t>
  </si>
  <si>
    <t>Труба 159х20 12Х1МФ 03.2605.013-04</t>
  </si>
  <si>
    <t>Труба 159х20 12Х1МФ 03.2605.013-05</t>
  </si>
  <si>
    <t>Труба 159х20 12Х1МФ 03.2605.013-06</t>
  </si>
  <si>
    <t>Труба 159х20 12Х1МФ 03.2605.013-07</t>
  </si>
  <si>
    <t>Труба 159х20 12Х1МФ 03.2605.013-08</t>
  </si>
  <si>
    <t>Труба 159х20 12Х1МФ 03.2605.012-04</t>
  </si>
  <si>
    <t>Труба 159х20 12Х1МФ 03.2605.012-03</t>
  </si>
  <si>
    <t>Труба 159х20 12Х1МФ 03.2605.012-05</t>
  </si>
  <si>
    <t>Труба 159х20 12Х1МФ 03.2605.012-06</t>
  </si>
  <si>
    <t>Труба 159х20 12Х1МФ 03.2605.012-07</t>
  </si>
  <si>
    <t>Труба 159х20 12Х1МФ 03.2605.012-08</t>
  </si>
  <si>
    <t>Труба 159х20 12Х1МФ 03.2600.009-01</t>
  </si>
  <si>
    <t>Труба 159х20 12Х1МФ 03.2600.009-02</t>
  </si>
  <si>
    <t>Труба 159х20 12Х1МФ 03.2600.009-03</t>
  </si>
  <si>
    <t>Труба 159х20 12Х1МФ 03.2600.009-04</t>
  </si>
  <si>
    <t>Труба 159х20 12Х1МФ 03.2600.009-06</t>
  </si>
  <si>
    <t>Труба 159х20 12Х1МФ 03.2600.009-07</t>
  </si>
  <si>
    <t>Труба 159х20 12Х1МФ 03.2600.009-08</t>
  </si>
  <si>
    <t>Труба 159х20 12Х1МФ 03.2600.009-10</t>
  </si>
  <si>
    <t>Труба 159х20 12Х1МФ 03.2600.009-11</t>
  </si>
  <si>
    <t>Труба 159х20 12Х1МФ 03.2600.009-12</t>
  </si>
  <si>
    <t>Труба 159х20 12Х1МФ 03.2600.009-14</t>
  </si>
  <si>
    <t>Труба 159х20 12Х1МФ 03.2600.009-15</t>
  </si>
  <si>
    <t>Труба 159х20 12Х1МФ 03.2600.009-16</t>
  </si>
  <si>
    <t>Труба 159х20 12Х1МФ 03.2600.009-17</t>
  </si>
  <si>
    <t>Труба 159х20 12Х1МФ 03.2600.009-18</t>
  </si>
  <si>
    <t>Труба 159х20 12Х1МФ 03.2600.009-19</t>
  </si>
  <si>
    <t>Труба 159х20 12Х1МФ 03.2600.009-20</t>
  </si>
  <si>
    <t>Труба 159х20 12Х1МФ 03.2600.009-21</t>
  </si>
  <si>
    <t>Труба 159х20 12Х1МФ 03.2600.009-22</t>
  </si>
  <si>
    <t>Замена гибов трубопроводов длиной свыше 1,5 до 3,0, при диаметре труб свыше 133 до 194 мм и толщине стенки: свыше 10 до 20мм. (ф159*20)</t>
  </si>
  <si>
    <r>
      <t xml:space="preserve">Леса  </t>
    </r>
    <r>
      <rPr>
        <b/>
        <sz val="10"/>
        <color theme="1"/>
        <rFont val="Times New Roman"/>
        <family val="1"/>
        <charset val="204"/>
      </rPr>
      <t xml:space="preserve">  </t>
    </r>
  </si>
  <si>
    <t>Установка бобышек контроля ползучести</t>
  </si>
  <si>
    <t>10 шт</t>
  </si>
  <si>
    <t>Термическая обработка сварных швов: трубопроводов диаметром до 273 мм с толщиной стенки до 20 мм (ф159*20-120шт)</t>
  </si>
  <si>
    <t>Предварительный и сопутствующий подогрев сварных швов: трубопроводов диаметром до 273 мм с толщиной стенки до 20 мм (ф159*20-120шт)</t>
  </si>
  <si>
    <t>Сборка и разборка инвентарных и металлических лесов.  (3 ячеек 2*2*2м  (0,342т*3 шт, 6,76*3 м2 горизонтальной поверхности), (1 ячеек 2*6*2м  (0,846т*1 шт, 19,5*1 м2 горизонтальной поверхности)</t>
  </si>
  <si>
    <t>лист б-10мм</t>
  </si>
  <si>
    <t xml:space="preserve">Картон асбестовый КАОН-5 </t>
  </si>
  <si>
    <t>Переварка стыков трубопроводов, зачистка под контроль металла, диаметр труб  до 60мм, толщина стенки:  до10 мм (32х5)</t>
  </si>
  <si>
    <t>Изготовление донышек с подготовкой фасок под сварку диаметр 325 мм</t>
  </si>
  <si>
    <t>донышки ф325мм</t>
  </si>
  <si>
    <t>повт.исп.</t>
  </si>
  <si>
    <t>Термическая обработка сварных швов трубопроводов, литых отводов, коллекторов, диаметр труб свыше 273 мм, толщина стенки свыше 45мм. (коллектор 325*50)</t>
  </si>
  <si>
    <t>шт.</t>
  </si>
  <si>
    <t>АСБОТКАНЬ АТ 4</t>
  </si>
  <si>
    <t>Предварительный и сопутствующий подогрев сварных швов трубопроводов, литых отводов, коллекторов, диаметр труб свыше 273 мм до 465,  толщина стенки свыше 45мм. (коллектор 325*50)</t>
  </si>
  <si>
    <r>
      <t>Переварка донышек коллекторов, зачистка под контроль металла, диаметр труб свыше 273 до 325 мм, толщина стенки: свыше 46 до 50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мм </t>
    </r>
    <r>
      <rPr>
        <sz val="10"/>
        <color indexed="8"/>
        <rFont val="Times New Roman"/>
        <family val="1"/>
        <charset val="204"/>
      </rPr>
      <t>(донышко 325*50)</t>
    </r>
  </si>
  <si>
    <t>Электрод ТМЛ-3У Ф 3 мм</t>
  </si>
  <si>
    <t>Электрод ТМЛ-3У Ф 4 мм</t>
  </si>
  <si>
    <t xml:space="preserve">Проволока сварочная ф2мм Св-08ХГСМФА </t>
  </si>
  <si>
    <t>Электрод ЦЛ-39 Ф 2,5 мм</t>
  </si>
  <si>
    <t>Аргон</t>
  </si>
  <si>
    <t xml:space="preserve">Электроды ТМЛ-3У Ф3 мм      </t>
  </si>
  <si>
    <t xml:space="preserve">Зачистка гибов или околошовной зоны сварных соединений трубопроводов до металлического блеска (подготовка для выполнения работ по контролю за металлом)- Гибы  ф159*20- 36,65*54шт=1979,1 дм2  </t>
  </si>
  <si>
    <t>1</t>
  </si>
  <si>
    <t>2</t>
  </si>
  <si>
    <t>3</t>
  </si>
  <si>
    <t>4</t>
  </si>
  <si>
    <t>5</t>
  </si>
  <si>
    <t>6</t>
  </si>
  <si>
    <t>7</t>
  </si>
  <si>
    <t>8</t>
  </si>
  <si>
    <t>11</t>
  </si>
  <si>
    <t>12</t>
  </si>
  <si>
    <t>13</t>
  </si>
  <si>
    <t>14</t>
  </si>
  <si>
    <t>15</t>
  </si>
  <si>
    <t>16</t>
  </si>
  <si>
    <t>19</t>
  </si>
  <si>
    <t>20</t>
  </si>
  <si>
    <t xml:space="preserve">Проволока Ф 2 Св-10Х16Н25АМ6 ГОСТ 2246-70 </t>
  </si>
  <si>
    <t>Репер Ф12мм</t>
  </si>
  <si>
    <r>
      <t>Раздел 1.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NIT41HAE33AC010KC01. </t>
    </r>
    <r>
      <rPr>
        <b/>
        <sz val="11"/>
        <rFont val="Times New Roman"/>
        <family val="1"/>
        <charset val="204"/>
      </rPr>
      <t xml:space="preserve">Замена гибов перепусных труб от ПП 4ст к  ПСК и ГПК  котлоагрегата ст. №5 </t>
    </r>
  </si>
  <si>
    <t>____ _________________2021 г.</t>
  </si>
  <si>
    <t>Выполнение работ по замене гибов перепусных труб от ПП 4ст к  ПСК и ГПК  котлоагрегата ст. №5 на филиале НИТЭЦ в г.Иркутске</t>
  </si>
  <si>
    <t xml:space="preserve">Приложение №1 к договору от "___" _______ 2021 г.№                                             </t>
  </si>
  <si>
    <t>Визы тех. служб ИД:</t>
  </si>
  <si>
    <t xml:space="preserve">Зам.технического директора </t>
  </si>
  <si>
    <t>А.П. Гладкочуб</t>
  </si>
  <si>
    <t>Необходимость проведения работ подтверждаю:</t>
  </si>
  <si>
    <t xml:space="preserve">Начальник ОППР </t>
  </si>
  <si>
    <t>П.В.Мошков</t>
  </si>
  <si>
    <t>ТС___________________</t>
  </si>
  <si>
    <t xml:space="preserve">Начальник КЦ </t>
  </si>
  <si>
    <t>Р.П. Войтов-Шустеров</t>
  </si>
  <si>
    <t xml:space="preserve">Начальник ЦОР </t>
  </si>
  <si>
    <t>А.З. Самбаров</t>
  </si>
  <si>
    <t>____________________________</t>
  </si>
  <si>
    <t>Вредность  1,0128 (коэффициент доплат к стоимости работ согласно общих частей Справочника)</t>
  </si>
  <si>
    <t>Зам. начальника ЦОР</t>
  </si>
  <si>
    <t>Д.В. Москвин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</si>
</sst>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0_р_."/>
    <numFmt numFmtId="165" formatCode="0.000"/>
    <numFmt numFmtId="166" formatCode="0.0000"/>
    <numFmt numFmtId="167" formatCode="#,##0.0000_р_."/>
    <numFmt numFmtId="168" formatCode="#,##0.000_р_."/>
    <numFmt numFmtId="169" formatCode="#,##0.0_р_."/>
    <numFmt numFmtId="170" formatCode="0.0"/>
  </numFmts>
  <fonts count="4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9"/>
      <name val="Arial Cyr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</font>
    <font>
      <sz val="8"/>
      <name val="Times New Roman"/>
      <family val="1"/>
    </font>
    <font>
      <b/>
      <sz val="11"/>
      <color theme="1"/>
      <name val="Arial Cyr"/>
      <charset val="204"/>
    </font>
    <font>
      <b/>
      <sz val="10"/>
      <name val="Times New Roman"/>
      <family val="1"/>
      <charset val="204"/>
    </font>
    <font>
      <sz val="10"/>
      <color theme="0"/>
      <name val="Arial Cyr"/>
      <charset val="204"/>
    </font>
    <font>
      <b/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C000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1"/>
      <color theme="0"/>
      <name val="Arial Cyr"/>
      <charset val="204"/>
    </font>
    <font>
      <sz val="11"/>
      <color theme="0"/>
      <name val="Times New Roman"/>
      <family val="1"/>
      <charset val="204"/>
    </font>
    <font>
      <sz val="12"/>
      <name val="Arial Cyr"/>
      <charset val="204"/>
    </font>
    <font>
      <sz val="10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1">
      <alignment horizontal="center" wrapText="1"/>
    </xf>
    <xf numFmtId="0" fontId="1" fillId="0" borderId="0">
      <alignment vertical="top"/>
    </xf>
    <xf numFmtId="0" fontId="3" fillId="0" borderId="1">
      <alignment horizontal="center"/>
    </xf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0">
      <alignment horizontal="center" vertical="top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2" applyBorder="0" applyAlignment="0">
      <alignment horizontal="left" vertical="top"/>
    </xf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278">
    <xf numFmtId="0" fontId="0" fillId="0" borderId="0" xfId="0"/>
    <xf numFmtId="0" fontId="3" fillId="0" borderId="1" xfId="0" applyFont="1" applyBorder="1" applyAlignment="1">
      <alignment wrapText="1"/>
    </xf>
    <xf numFmtId="49" fontId="8" fillId="0" borderId="1" xfId="10" applyNumberFormat="1" applyFont="1">
      <alignment horizontal="center" wrapText="1"/>
    </xf>
    <xf numFmtId="0" fontId="8" fillId="0" borderId="1" xfId="10" applyFont="1">
      <alignment horizontal="center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Continuous"/>
    </xf>
    <xf numFmtId="0" fontId="3" fillId="0" borderId="1" xfId="0" applyFont="1" applyFill="1" applyBorder="1" applyAlignment="1">
      <alignment horizontal="center" wrapText="1"/>
    </xf>
    <xf numFmtId="0" fontId="10" fillId="0" borderId="1" xfId="10" applyFont="1">
      <alignment horizontal="center" wrapText="1"/>
    </xf>
    <xf numFmtId="0" fontId="7" fillId="0" borderId="0" xfId="0" applyFont="1" applyAlignment="1">
      <alignment horizontal="centerContinuous"/>
    </xf>
    <xf numFmtId="0" fontId="2" fillId="0" borderId="0" xfId="0" applyFont="1"/>
    <xf numFmtId="0" fontId="12" fillId="0" borderId="0" xfId="0" applyFont="1"/>
    <xf numFmtId="164" fontId="7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0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0" fillId="2" borderId="0" xfId="0" applyFill="1"/>
    <xf numFmtId="0" fontId="15" fillId="0" borderId="0" xfId="23" applyFont="1" applyAlignment="1">
      <alignment horizontal="left" vertical="top" wrapText="1"/>
    </xf>
    <xf numFmtId="0" fontId="15" fillId="0" borderId="0" xfId="23" applyFont="1" applyAlignment="1">
      <alignment horizontal="center" vertical="top" wrapText="1"/>
    </xf>
    <xf numFmtId="0" fontId="15" fillId="2" borderId="0" xfId="0" applyNumberFormat="1" applyFont="1" applyFill="1" applyBorder="1" applyAlignment="1">
      <alignment horizontal="right" vertical="top"/>
    </xf>
    <xf numFmtId="0" fontId="15" fillId="0" borderId="0" xfId="23" applyFont="1" applyAlignment="1">
      <alignment horizontal="left" vertical="top"/>
    </xf>
    <xf numFmtId="0" fontId="15" fillId="2" borderId="0" xfId="0" applyNumberFormat="1" applyFont="1" applyFill="1" applyBorder="1" applyAlignment="1">
      <alignment horizontal="left" vertical="top"/>
    </xf>
    <xf numFmtId="0" fontId="3" fillId="2" borderId="0" xfId="0" applyNumberFormat="1" applyFont="1" applyFill="1" applyBorder="1" applyAlignment="1">
      <alignment horizontal="left" vertical="top"/>
    </xf>
    <xf numFmtId="0" fontId="15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top"/>
    </xf>
    <xf numFmtId="0" fontId="5" fillId="0" borderId="0" xfId="0" applyFont="1" applyFill="1" applyBorder="1" applyAlignment="1"/>
    <xf numFmtId="0" fontId="3" fillId="3" borderId="1" xfId="3" applyFill="1" applyBorder="1" applyAlignment="1">
      <alignment horizontal="center" vertical="center"/>
    </xf>
    <xf numFmtId="0" fontId="15" fillId="2" borderId="0" xfId="0" applyFont="1" applyFill="1"/>
    <xf numFmtId="1" fontId="3" fillId="2" borderId="1" xfId="21" applyNumberFormat="1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0" xfId="0" applyFont="1"/>
    <xf numFmtId="0" fontId="3" fillId="0" borderId="0" xfId="0" applyFont="1" applyFill="1" applyBorder="1" applyAlignment="1">
      <alignment horizontal="left"/>
    </xf>
    <xf numFmtId="9" fontId="3" fillId="0" borderId="0" xfId="0" applyNumberFormat="1" applyFont="1" applyFill="1" applyAlignment="1">
      <alignment horizontal="left"/>
    </xf>
    <xf numFmtId="0" fontId="3" fillId="0" borderId="0" xfId="0" applyFont="1" applyFill="1"/>
    <xf numFmtId="0" fontId="21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24" fillId="2" borderId="0" xfId="0" applyFont="1" applyFill="1"/>
    <xf numFmtId="0" fontId="0" fillId="2" borderId="0" xfId="0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1" xfId="1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5" fillId="0" borderId="0" xfId="23" applyFont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1" xfId="10" applyFont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30" fillId="0" borderId="1" xfId="0" applyFont="1" applyBorder="1" applyAlignment="1">
      <alignment vertical="center" wrapText="1"/>
    </xf>
    <xf numFmtId="164" fontId="31" fillId="2" borderId="1" xfId="0" applyNumberFormat="1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" xfId="3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left" vertical="top" wrapText="1"/>
    </xf>
    <xf numFmtId="170" fontId="27" fillId="2" borderId="1" xfId="0" applyNumberFormat="1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left" vertical="top" wrapText="1"/>
    </xf>
    <xf numFmtId="0" fontId="27" fillId="2" borderId="6" xfId="0" applyNumberFormat="1" applyFont="1" applyFill="1" applyBorder="1" applyAlignment="1">
      <alignment horizontal="left" vertical="center" wrapText="1"/>
    </xf>
    <xf numFmtId="168" fontId="27" fillId="2" borderId="6" xfId="0" applyNumberFormat="1" applyFont="1" applyFill="1" applyBorder="1" applyAlignment="1">
      <alignment horizontal="left" vertical="top" wrapText="1"/>
    </xf>
    <xf numFmtId="169" fontId="27" fillId="2" borderId="1" xfId="0" applyNumberFormat="1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 wrapText="1"/>
    </xf>
    <xf numFmtId="164" fontId="27" fillId="2" borderId="1" xfId="0" applyNumberFormat="1" applyFont="1" applyFill="1" applyBorder="1" applyAlignment="1">
      <alignment horizontal="left" vertical="center" wrapText="1"/>
    </xf>
    <xf numFmtId="0" fontId="27" fillId="2" borderId="1" xfId="3" applyFont="1" applyFill="1" applyBorder="1" applyAlignment="1">
      <alignment horizontal="left" vertical="center" wrapText="1"/>
    </xf>
    <xf numFmtId="0" fontId="27" fillId="3" borderId="1" xfId="3" applyFont="1" applyFill="1" applyBorder="1" applyAlignment="1">
      <alignment horizontal="center" vertical="center" wrapText="1"/>
    </xf>
    <xf numFmtId="0" fontId="27" fillId="3" borderId="1" xfId="3" applyFont="1" applyFill="1" applyBorder="1" applyAlignment="1">
      <alignment horizontal="center" vertical="center"/>
    </xf>
    <xf numFmtId="0" fontId="27" fillId="3" borderId="1" xfId="3" applyFont="1" applyFill="1" applyBorder="1" applyAlignment="1"/>
    <xf numFmtId="0" fontId="27" fillId="3" borderId="1" xfId="3" applyFont="1" applyFill="1" applyBorder="1" applyAlignment="1">
      <alignment vertical="center"/>
    </xf>
    <xf numFmtId="0" fontId="27" fillId="3" borderId="1" xfId="3" applyFont="1" applyFill="1" applyBorder="1" applyAlignment="1">
      <alignment vertical="center" wrapText="1"/>
    </xf>
    <xf numFmtId="164" fontId="27" fillId="2" borderId="1" xfId="0" applyNumberFormat="1" applyFont="1" applyFill="1" applyBorder="1" applyAlignment="1">
      <alignment horizontal="center" vertical="center" wrapText="1"/>
    </xf>
    <xf numFmtId="0" fontId="27" fillId="2" borderId="1" xfId="0" applyNumberFormat="1" applyFont="1" applyFill="1" applyBorder="1" applyAlignment="1">
      <alignment horizontal="center" vertical="center"/>
    </xf>
    <xf numFmtId="2" fontId="27" fillId="2" borderId="1" xfId="0" applyNumberFormat="1" applyFont="1" applyFill="1" applyBorder="1" applyAlignment="1">
      <alignment horizontal="center" vertical="center"/>
    </xf>
    <xf numFmtId="166" fontId="27" fillId="2" borderId="1" xfId="0" applyNumberFormat="1" applyFont="1" applyFill="1" applyBorder="1" applyAlignment="1">
      <alignment horizontal="center" vertical="center"/>
    </xf>
    <xf numFmtId="168" fontId="3" fillId="2" borderId="7" xfId="0" applyNumberFormat="1" applyFont="1" applyFill="1" applyBorder="1" applyAlignment="1">
      <alignment horizontal="center" vertical="center" wrapText="1"/>
    </xf>
    <xf numFmtId="164" fontId="27" fillId="2" borderId="1" xfId="0" applyNumberFormat="1" applyFont="1" applyFill="1" applyBorder="1" applyAlignment="1">
      <alignment horizontal="left" vertical="top" wrapText="1"/>
    </xf>
    <xf numFmtId="168" fontId="27" fillId="2" borderId="1" xfId="0" applyNumberFormat="1" applyFont="1" applyFill="1" applyBorder="1" applyAlignment="1">
      <alignment horizontal="center" vertical="center" wrapText="1"/>
    </xf>
    <xf numFmtId="169" fontId="27" fillId="2" borderId="1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168" fontId="3" fillId="2" borderId="7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center" vertical="center"/>
    </xf>
    <xf numFmtId="1" fontId="27" fillId="2" borderId="1" xfId="0" applyNumberFormat="1" applyFont="1" applyFill="1" applyBorder="1" applyAlignment="1">
      <alignment horizontal="center" vertical="center" wrapText="1"/>
    </xf>
    <xf numFmtId="170" fontId="2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8" xfId="3" applyFill="1" applyBorder="1" applyAlignment="1">
      <alignment horizontal="left" vertical="center" wrapText="1"/>
    </xf>
    <xf numFmtId="0" fontId="3" fillId="0" borderId="6" xfId="3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horizontal="center" vertical="top"/>
    </xf>
    <xf numFmtId="1" fontId="3" fillId="0" borderId="1" xfId="3" applyNumberFormat="1" applyFont="1" applyFill="1" applyBorder="1" applyAlignment="1">
      <alignment horizontal="center" vertical="top"/>
    </xf>
    <xf numFmtId="0" fontId="3" fillId="0" borderId="1" xfId="3" applyFont="1" applyFill="1" applyBorder="1" applyAlignment="1">
      <alignment horizontal="center" vertical="top" wrapText="1"/>
    </xf>
    <xf numFmtId="0" fontId="3" fillId="2" borderId="1" xfId="3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/>
    </xf>
    <xf numFmtId="0" fontId="7" fillId="2" borderId="1" xfId="3" applyFont="1" applyFill="1" applyBorder="1" applyAlignment="1">
      <alignment horizontal="left" vertical="top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2" fontId="3" fillId="2" borderId="1" xfId="3" applyNumberFormat="1" applyFont="1" applyFill="1" applyBorder="1" applyAlignment="1">
      <alignment horizontal="left" vertical="top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center" vertical="top"/>
    </xf>
    <xf numFmtId="1" fontId="3" fillId="2" borderId="1" xfId="3" applyNumberFormat="1" applyFont="1" applyFill="1" applyBorder="1" applyAlignment="1">
      <alignment horizontal="center" vertical="top"/>
    </xf>
    <xf numFmtId="0" fontId="3" fillId="2" borderId="1" xfId="3" applyFont="1" applyFill="1" applyBorder="1" applyAlignment="1">
      <alignment horizontal="center" vertical="top" wrapText="1"/>
    </xf>
    <xf numFmtId="0" fontId="7" fillId="2" borderId="7" xfId="3" applyFont="1" applyFill="1" applyBorder="1" applyAlignment="1">
      <alignment horizontal="left" vertical="top"/>
    </xf>
    <xf numFmtId="0" fontId="3" fillId="2" borderId="1" xfId="0" applyNumberFormat="1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>
      <alignment horizontal="center" vertical="center"/>
    </xf>
    <xf numFmtId="0" fontId="3" fillId="0" borderId="1" xfId="3" applyBorder="1" applyAlignment="1">
      <alignment horizontal="center"/>
    </xf>
    <xf numFmtId="0" fontId="3" fillId="0" borderId="1" xfId="3" applyAlignment="1">
      <alignment horizontal="center" vertical="center"/>
    </xf>
    <xf numFmtId="0" fontId="3" fillId="0" borderId="1" xfId="3" applyAlignment="1">
      <alignment horizontal="left"/>
    </xf>
    <xf numFmtId="0" fontId="3" fillId="0" borderId="1" xfId="3" applyAlignment="1">
      <alignment horizontal="center"/>
    </xf>
    <xf numFmtId="0" fontId="27" fillId="0" borderId="1" xfId="0" applyFont="1" applyBorder="1" applyAlignment="1">
      <alignment vertical="center" wrapText="1"/>
    </xf>
    <xf numFmtId="0" fontId="3" fillId="2" borderId="1" xfId="3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35" fillId="0" borderId="0" xfId="23" applyFont="1" applyAlignment="1">
      <alignment horizontal="left" vertical="top"/>
    </xf>
    <xf numFmtId="49" fontId="15" fillId="0" borderId="0" xfId="23" applyNumberFormat="1" applyFont="1" applyAlignment="1">
      <alignment horizontal="left" vertical="top"/>
    </xf>
    <xf numFmtId="0" fontId="36" fillId="0" borderId="0" xfId="0" applyNumberFormat="1" applyFont="1" applyBorder="1" applyAlignment="1">
      <alignment horizontal="left" vertical="top"/>
    </xf>
    <xf numFmtId="0" fontId="37" fillId="0" borderId="0" xfId="0" applyFont="1" applyAlignment="1">
      <alignment horizontal="center" vertical="center" wrapText="1"/>
    </xf>
    <xf numFmtId="0" fontId="38" fillId="0" borderId="0" xfId="0" applyFont="1"/>
    <xf numFmtId="0" fontId="36" fillId="0" borderId="0" xfId="0" applyFont="1" applyAlignment="1"/>
    <xf numFmtId="0" fontId="24" fillId="0" borderId="0" xfId="0" applyFont="1"/>
    <xf numFmtId="0" fontId="39" fillId="0" borderId="0" xfId="0" applyFont="1" applyAlignment="1">
      <alignment horizontal="left" vertical="top"/>
    </xf>
    <xf numFmtId="0" fontId="40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40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0" fillId="2" borderId="9" xfId="0" applyFill="1" applyBorder="1"/>
    <xf numFmtId="0" fontId="15" fillId="2" borderId="9" xfId="0" applyFont="1" applyFill="1" applyBorder="1"/>
    <xf numFmtId="0" fontId="15" fillId="2" borderId="0" xfId="0" applyFont="1" applyFill="1" applyAlignment="1">
      <alignment horizontal="left"/>
    </xf>
    <xf numFmtId="0" fontId="24" fillId="2" borderId="0" xfId="0" applyFont="1" applyFill="1" applyBorder="1" applyAlignment="1">
      <alignment horizontal="center" vertical="center"/>
    </xf>
    <xf numFmtId="43" fontId="20" fillId="2" borderId="0" xfId="24" applyFont="1" applyFill="1" applyBorder="1" applyAlignment="1">
      <alignment horizontal="center" vertical="center"/>
    </xf>
    <xf numFmtId="0" fontId="41" fillId="2" borderId="0" xfId="0" applyFont="1" applyFill="1"/>
    <xf numFmtId="0" fontId="15" fillId="2" borderId="0" xfId="0" applyFont="1" applyFill="1" applyAlignment="1">
      <alignment horizontal="center" vertical="center"/>
    </xf>
    <xf numFmtId="0" fontId="40" fillId="2" borderId="0" xfId="0" applyFont="1" applyFill="1"/>
    <xf numFmtId="0" fontId="24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3" fillId="2" borderId="0" xfId="20" applyFill="1">
      <alignment horizontal="left" vertical="top"/>
    </xf>
    <xf numFmtId="0" fontId="0" fillId="2" borderId="0" xfId="0" applyFill="1" applyAlignment="1">
      <alignment vertical="center"/>
    </xf>
    <xf numFmtId="0" fontId="40" fillId="2" borderId="0" xfId="0" applyFont="1" applyFill="1" applyAlignment="1"/>
    <xf numFmtId="0" fontId="15" fillId="2" borderId="0" xfId="0" applyFont="1" applyFill="1" applyAlignment="1">
      <alignment horizontal="right" vertical="center"/>
    </xf>
    <xf numFmtId="0" fontId="40" fillId="2" borderId="9" xfId="0" applyFont="1" applyFill="1" applyBorder="1" applyAlignment="1"/>
    <xf numFmtId="0" fontId="0" fillId="2" borderId="0" xfId="0" applyFill="1" applyBorder="1"/>
    <xf numFmtId="0" fontId="15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/>
    <xf numFmtId="0" fontId="20" fillId="2" borderId="0" xfId="0" applyFont="1" applyFill="1" applyAlignment="1">
      <alignment vertical="center"/>
    </xf>
    <xf numFmtId="0" fontId="3" fillId="2" borderId="0" xfId="0" applyFont="1" applyFill="1" applyAlignment="1">
      <alignment wrapText="1"/>
    </xf>
    <xf numFmtId="0" fontId="2" fillId="2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4" borderId="0" xfId="3" applyFill="1" applyBorder="1" applyAlignment="1">
      <alignment horizontal="center" vertical="top"/>
    </xf>
    <xf numFmtId="0" fontId="0" fillId="4" borderId="0" xfId="0" applyFill="1" applyBorder="1" applyAlignment="1">
      <alignment horizontal="center" vertical="top"/>
    </xf>
    <xf numFmtId="164" fontId="7" fillId="4" borderId="0" xfId="0" applyNumberFormat="1" applyFont="1" applyFill="1" applyBorder="1" applyAlignment="1">
      <alignment horizontal="center" vertical="top" wrapText="1"/>
    </xf>
    <xf numFmtId="0" fontId="24" fillId="0" borderId="0" xfId="0" applyFont="1" applyFill="1"/>
    <xf numFmtId="0" fontId="0" fillId="0" borderId="0" xfId="0" applyFill="1"/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6" xfId="3" applyFont="1" applyFill="1" applyBorder="1" applyAlignment="1">
      <alignment horizontal="center"/>
    </xf>
    <xf numFmtId="0" fontId="3" fillId="2" borderId="7" xfId="3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left" vertical="center"/>
    </xf>
    <xf numFmtId="0" fontId="26" fillId="0" borderId="7" xfId="0" applyFont="1" applyBorder="1" applyAlignment="1">
      <alignment horizontal="left" vertical="center"/>
    </xf>
    <xf numFmtId="0" fontId="27" fillId="2" borderId="6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3" applyFill="1" applyBorder="1" applyAlignment="1">
      <alignment horizontal="left" vertical="center" wrapText="1"/>
    </xf>
    <xf numFmtId="0" fontId="3" fillId="2" borderId="7" xfId="3" applyFill="1" applyBorder="1" applyAlignment="1">
      <alignment horizontal="left" vertical="center" wrapText="1"/>
    </xf>
    <xf numFmtId="0" fontId="3" fillId="2" borderId="6" xfId="3" applyFill="1" applyBorder="1" applyAlignment="1">
      <alignment horizontal="center" vertical="center"/>
    </xf>
    <xf numFmtId="0" fontId="3" fillId="2" borderId="7" xfId="3" applyFill="1" applyBorder="1" applyAlignment="1">
      <alignment horizontal="center" vertical="center"/>
    </xf>
    <xf numFmtId="0" fontId="32" fillId="2" borderId="6" xfId="0" applyFont="1" applyFill="1" applyBorder="1" applyAlignment="1">
      <alignment horizontal="center" wrapText="1"/>
    </xf>
    <xf numFmtId="0" fontId="32" fillId="2" borderId="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168" fontId="3" fillId="2" borderId="6" xfId="0" applyNumberFormat="1" applyFont="1" applyFill="1" applyBorder="1" applyAlignment="1">
      <alignment horizontal="center" vertical="center" wrapText="1"/>
    </xf>
    <xf numFmtId="168" fontId="3" fillId="2" borderId="7" xfId="0" applyNumberFormat="1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17" fillId="0" borderId="0" xfId="19" applyFont="1" applyFill="1" applyBorder="1" applyAlignment="1">
      <alignment horizontal="center" wrapText="1"/>
    </xf>
    <xf numFmtId="0" fontId="16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7" fillId="2" borderId="6" xfId="3" applyFont="1" applyFill="1" applyBorder="1" applyAlignment="1">
      <alignment horizontal="left" vertical="top" wrapText="1"/>
    </xf>
    <xf numFmtId="0" fontId="27" fillId="2" borderId="8" xfId="3" applyFont="1" applyFill="1" applyBorder="1" applyAlignment="1">
      <alignment horizontal="left" vertical="top" wrapText="1"/>
    </xf>
    <xf numFmtId="0" fontId="27" fillId="2" borderId="7" xfId="3" applyFont="1" applyFill="1" applyBorder="1" applyAlignment="1">
      <alignment horizontal="left" vertical="top" wrapText="1"/>
    </xf>
    <xf numFmtId="167" fontId="27" fillId="2" borderId="6" xfId="0" applyNumberFormat="1" applyFont="1" applyFill="1" applyBorder="1" applyAlignment="1">
      <alignment horizontal="center" vertical="center" wrapText="1"/>
    </xf>
    <xf numFmtId="167" fontId="27" fillId="2" borderId="8" xfId="0" applyNumberFormat="1" applyFont="1" applyFill="1" applyBorder="1" applyAlignment="1">
      <alignment horizontal="center" vertical="center" wrapText="1"/>
    </xf>
    <xf numFmtId="167" fontId="27" fillId="2" borderId="7" xfId="0" applyNumberFormat="1" applyFont="1" applyFill="1" applyBorder="1" applyAlignment="1">
      <alignment horizontal="center" vertical="center" wrapText="1"/>
    </xf>
    <xf numFmtId="164" fontId="27" fillId="2" borderId="6" xfId="0" applyNumberFormat="1" applyFont="1" applyFill="1" applyBorder="1" applyAlignment="1">
      <alignment horizontal="center" vertical="center" wrapText="1"/>
    </xf>
    <xf numFmtId="164" fontId="27" fillId="2" borderId="8" xfId="0" applyNumberFormat="1" applyFont="1" applyFill="1" applyBorder="1" applyAlignment="1">
      <alignment horizontal="center" vertical="center" wrapText="1"/>
    </xf>
    <xf numFmtId="164" fontId="27" fillId="2" borderId="7" xfId="0" applyNumberFormat="1" applyFont="1" applyFill="1" applyBorder="1" applyAlignment="1">
      <alignment horizontal="center" vertical="center" wrapText="1"/>
    </xf>
    <xf numFmtId="164" fontId="27" fillId="0" borderId="6" xfId="0" applyNumberFormat="1" applyFont="1" applyBorder="1" applyAlignment="1">
      <alignment horizontal="center" vertical="center" wrapText="1"/>
    </xf>
    <xf numFmtId="164" fontId="27" fillId="0" borderId="8" xfId="0" applyNumberFormat="1" applyFont="1" applyBorder="1" applyAlignment="1">
      <alignment horizontal="center" vertical="center" wrapText="1"/>
    </xf>
    <xf numFmtId="164" fontId="27" fillId="0" borderId="7" xfId="0" applyNumberFormat="1" applyFont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top" wrapText="1"/>
    </xf>
    <xf numFmtId="0" fontId="27" fillId="2" borderId="7" xfId="0" applyFont="1" applyFill="1" applyBorder="1" applyAlignment="1">
      <alignment horizontal="center" vertical="top" wrapText="1"/>
    </xf>
    <xf numFmtId="0" fontId="27" fillId="2" borderId="6" xfId="0" applyFont="1" applyFill="1" applyBorder="1" applyAlignment="1">
      <alignment horizontal="center" vertical="top"/>
    </xf>
    <xf numFmtId="0" fontId="27" fillId="2" borderId="7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center" wrapText="1"/>
    </xf>
    <xf numFmtId="168" fontId="3" fillId="2" borderId="8" xfId="0" applyNumberFormat="1" applyFont="1" applyFill="1" applyBorder="1" applyAlignment="1">
      <alignment horizontal="center" vertical="center" wrapText="1"/>
    </xf>
    <xf numFmtId="165" fontId="27" fillId="2" borderId="6" xfId="0" applyNumberFormat="1" applyFont="1" applyFill="1" applyBorder="1" applyAlignment="1">
      <alignment horizontal="center" vertical="center" wrapText="1"/>
    </xf>
    <xf numFmtId="165" fontId="27" fillId="2" borderId="8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top" wrapText="1"/>
    </xf>
    <xf numFmtId="164" fontId="27" fillId="2" borderId="6" xfId="0" applyNumberFormat="1" applyFont="1" applyFill="1" applyBorder="1" applyAlignment="1">
      <alignment horizontal="center" vertical="top" wrapText="1"/>
    </xf>
    <xf numFmtId="164" fontId="27" fillId="2" borderId="8" xfId="0" applyNumberFormat="1" applyFont="1" applyFill="1" applyBorder="1" applyAlignment="1">
      <alignment horizontal="center" vertical="top" wrapText="1"/>
    </xf>
    <xf numFmtId="164" fontId="27" fillId="2" borderId="7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right"/>
    </xf>
    <xf numFmtId="0" fontId="20" fillId="0" borderId="2" xfId="0" applyFont="1" applyBorder="1" applyAlignment="1">
      <alignment horizontal="center"/>
    </xf>
    <xf numFmtId="49" fontId="23" fillId="0" borderId="3" xfId="0" applyNumberFormat="1" applyFont="1" applyBorder="1" applyAlignment="1">
      <alignment horizontal="left" vertical="top" wrapText="1"/>
    </xf>
    <xf numFmtId="49" fontId="23" fillId="0" borderId="5" xfId="0" applyNumberFormat="1" applyFont="1" applyBorder="1" applyAlignment="1">
      <alignment horizontal="left" vertical="top" wrapText="1"/>
    </xf>
    <xf numFmtId="49" fontId="23" fillId="0" borderId="4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/>
    </xf>
    <xf numFmtId="0" fontId="27" fillId="2" borderId="6" xfId="3" applyFont="1" applyFill="1" applyBorder="1" applyAlignment="1">
      <alignment horizontal="left" vertical="center" wrapText="1"/>
    </xf>
    <xf numFmtId="0" fontId="27" fillId="2" borderId="8" xfId="3" applyFont="1" applyFill="1" applyBorder="1" applyAlignment="1">
      <alignment horizontal="left" vertical="center" wrapText="1"/>
    </xf>
    <xf numFmtId="0" fontId="27" fillId="2" borderId="7" xfId="3" applyFont="1" applyFill="1" applyBorder="1" applyAlignment="1">
      <alignment horizontal="left" vertical="center" wrapText="1"/>
    </xf>
    <xf numFmtId="0" fontId="27" fillId="2" borderId="1" xfId="3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left" vertical="top" wrapText="1"/>
    </xf>
    <xf numFmtId="0" fontId="27" fillId="2" borderId="1" xfId="0" applyNumberFormat="1" applyFont="1" applyFill="1" applyBorder="1" applyAlignment="1">
      <alignment horizontal="left" vertical="top"/>
    </xf>
    <xf numFmtId="0" fontId="27" fillId="2" borderId="8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Смета" xfId="12"/>
    <cellStyle name="Обычный" xfId="0" builtinId="0"/>
    <cellStyle name="Обычный 2" xfId="23"/>
    <cellStyle name="Параметр" xfId="13"/>
    <cellStyle name="ПеременныеСметы" xfId="14"/>
    <cellStyle name="РесСмета" xfId="15"/>
    <cellStyle name="СводкаСтоимРаб" xfId="16"/>
    <cellStyle name="СводРасч" xfId="17"/>
    <cellStyle name="Список ресурсов" xfId="18"/>
    <cellStyle name="Титул" xfId="19"/>
    <cellStyle name="Финансовый" xfId="24" builtinId="3"/>
    <cellStyle name="Хвост" xfId="20"/>
    <cellStyle name="Хвост_Энергоремонт Ведомость ресурсов1" xfId="21"/>
    <cellStyle name="Экспертиза" xfId="2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4F8F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4F8F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6"/>
  <sheetViews>
    <sheetView tabSelected="1" view="pageBreakPreview" zoomScale="106" zoomScaleNormal="100" zoomScaleSheetLayoutView="106" workbookViewId="0">
      <selection activeCell="I109" sqref="I109"/>
    </sheetView>
  </sheetViews>
  <sheetFormatPr defaultRowHeight="12.75" x14ac:dyDescent="0.2"/>
  <cols>
    <col min="1" max="1" width="3.140625" customWidth="1"/>
    <col min="2" max="2" width="42.28515625" customWidth="1"/>
    <col min="3" max="3" width="7.7109375" customWidth="1"/>
    <col min="4" max="4" width="8.5703125" style="14" customWidth="1"/>
    <col min="5" max="5" width="20.140625" customWidth="1"/>
    <col min="6" max="6" width="4.42578125" style="58" customWidth="1"/>
    <col min="7" max="7" width="9.28515625" style="48" customWidth="1"/>
    <col min="8" max="8" width="6.140625" style="9" customWidth="1"/>
    <col min="9" max="9" width="24.28515625" customWidth="1"/>
    <col min="10" max="10" width="5.5703125" style="58" customWidth="1"/>
    <col min="11" max="11" width="7.140625" style="48" customWidth="1"/>
    <col min="12" max="12" width="10.140625" style="9" customWidth="1"/>
  </cols>
  <sheetData>
    <row r="1" spans="1:12" s="14" customFormat="1" ht="12.75" customHeight="1" x14ac:dyDescent="0.25">
      <c r="A1" s="67"/>
      <c r="B1" s="65"/>
      <c r="C1" s="65"/>
      <c r="D1" s="65"/>
      <c r="E1" s="65"/>
      <c r="F1" s="66"/>
      <c r="G1" s="67"/>
      <c r="H1" s="65"/>
      <c r="I1" s="65"/>
      <c r="J1" s="66"/>
      <c r="K1" s="54"/>
      <c r="L1" s="143" t="s">
        <v>136</v>
      </c>
    </row>
    <row r="2" spans="1:12" s="10" customFormat="1" ht="15.75" x14ac:dyDescent="0.25">
      <c r="A2" s="144" t="s">
        <v>15</v>
      </c>
      <c r="B2" s="145"/>
      <c r="C2" s="17"/>
      <c r="D2" s="18"/>
      <c r="E2" s="65"/>
      <c r="F2" s="66"/>
      <c r="G2" s="67"/>
      <c r="H2" s="65"/>
      <c r="I2" s="27" t="s">
        <v>25</v>
      </c>
      <c r="J2" s="55"/>
      <c r="K2" s="55"/>
      <c r="L2" s="19"/>
    </row>
    <row r="3" spans="1:12" s="10" customFormat="1" ht="15.75" x14ac:dyDescent="0.25">
      <c r="A3" s="146" t="s">
        <v>16</v>
      </c>
      <c r="B3" s="147"/>
      <c r="C3" s="17"/>
      <c r="D3" s="18"/>
      <c r="E3" s="65"/>
      <c r="F3" s="66"/>
      <c r="G3" s="67"/>
      <c r="H3" s="65"/>
      <c r="I3" s="27" t="s">
        <v>26</v>
      </c>
      <c r="J3" s="55"/>
      <c r="K3" s="55"/>
      <c r="L3" s="21"/>
    </row>
    <row r="4" spans="1:12" s="10" customFormat="1" ht="15.75" x14ac:dyDescent="0.25">
      <c r="A4" s="146" t="s">
        <v>46</v>
      </c>
      <c r="B4" s="148"/>
      <c r="C4" s="17"/>
      <c r="D4" s="18"/>
      <c r="E4" s="65"/>
      <c r="F4" s="66"/>
      <c r="G4" s="67"/>
      <c r="H4" s="65"/>
      <c r="I4" s="27" t="s">
        <v>27</v>
      </c>
      <c r="J4" s="55"/>
      <c r="K4" s="55"/>
      <c r="L4" s="22"/>
    </row>
    <row r="5" spans="1:12" s="14" customFormat="1" ht="28.5" customHeight="1" x14ac:dyDescent="0.25">
      <c r="A5" s="149" t="s">
        <v>17</v>
      </c>
      <c r="B5" s="150"/>
      <c r="C5" s="17"/>
      <c r="D5" s="18"/>
      <c r="E5" s="65"/>
      <c r="F5" s="66"/>
      <c r="G5" s="67"/>
      <c r="H5" s="65"/>
      <c r="I5" s="27" t="s">
        <v>28</v>
      </c>
      <c r="J5" s="55"/>
      <c r="K5" s="55"/>
      <c r="L5" s="21"/>
    </row>
    <row r="6" spans="1:12" s="14" customFormat="1" ht="15.75" x14ac:dyDescent="0.25">
      <c r="A6" s="151" t="s">
        <v>45</v>
      </c>
      <c r="B6" s="150"/>
      <c r="C6" s="17"/>
      <c r="D6" s="18"/>
      <c r="E6" s="65"/>
      <c r="F6" s="66"/>
      <c r="G6" s="67"/>
      <c r="H6" s="65"/>
      <c r="I6" s="27" t="s">
        <v>134</v>
      </c>
      <c r="J6" s="55"/>
      <c r="K6" s="55"/>
      <c r="L6" s="23"/>
    </row>
    <row r="7" spans="1:12" ht="15.75" x14ac:dyDescent="0.2">
      <c r="A7" s="25"/>
      <c r="B7" s="14"/>
      <c r="C7" s="17"/>
      <c r="D7" s="18"/>
      <c r="E7" s="65"/>
      <c r="F7" s="66"/>
      <c r="G7" s="67"/>
      <c r="H7" s="65"/>
      <c r="I7" s="20"/>
      <c r="J7" s="55"/>
      <c r="K7" s="55"/>
      <c r="L7" s="24"/>
    </row>
    <row r="8" spans="1:12" x14ac:dyDescent="0.2">
      <c r="B8" s="14"/>
      <c r="C8" s="14"/>
      <c r="E8" s="14"/>
      <c r="F8" s="68"/>
      <c r="I8" s="14"/>
      <c r="J8" s="68"/>
    </row>
    <row r="9" spans="1:12" ht="12.75" customHeight="1" x14ac:dyDescent="0.2">
      <c r="A9" s="218" t="s">
        <v>47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</row>
    <row r="10" spans="1:12" ht="20.25" customHeight="1" x14ac:dyDescent="0.25">
      <c r="A10" s="217" t="s">
        <v>135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</row>
    <row r="11" spans="1:12" ht="12" customHeight="1" x14ac:dyDescent="0.2">
      <c r="A11" s="219" t="s">
        <v>18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</row>
    <row r="12" spans="1:12" s="13" customFormat="1" ht="15.75" customHeight="1" x14ac:dyDescent="0.25">
      <c r="A12" s="220" t="s">
        <v>48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</row>
    <row r="13" spans="1:12" ht="8.25" customHeight="1" x14ac:dyDescent="0.3">
      <c r="B13" s="5"/>
      <c r="D13" s="4"/>
      <c r="E13" s="5"/>
      <c r="F13" s="60"/>
      <c r="G13" s="49"/>
      <c r="H13" s="8"/>
      <c r="I13" s="5"/>
      <c r="J13" s="60"/>
      <c r="K13" s="49"/>
      <c r="L13" s="8"/>
    </row>
    <row r="14" spans="1:12" ht="24.6" customHeight="1" x14ac:dyDescent="0.2">
      <c r="A14" s="225" t="s">
        <v>3</v>
      </c>
      <c r="B14" s="225" t="s">
        <v>4</v>
      </c>
      <c r="C14" s="227" t="s">
        <v>5</v>
      </c>
      <c r="D14" s="228"/>
      <c r="E14" s="227" t="s">
        <v>6</v>
      </c>
      <c r="F14" s="229"/>
      <c r="G14" s="229"/>
      <c r="H14" s="228"/>
      <c r="I14" s="227" t="s">
        <v>7</v>
      </c>
      <c r="J14" s="229"/>
      <c r="K14" s="229"/>
      <c r="L14" s="228"/>
    </row>
    <row r="15" spans="1:12" ht="36.75" customHeight="1" x14ac:dyDescent="0.2">
      <c r="A15" s="226"/>
      <c r="B15" s="226"/>
      <c r="C15" s="12" t="s">
        <v>8</v>
      </c>
      <c r="D15" s="12" t="s">
        <v>1</v>
      </c>
      <c r="E15" s="12" t="s">
        <v>0</v>
      </c>
      <c r="F15" s="12" t="s">
        <v>14</v>
      </c>
      <c r="G15" s="12" t="s">
        <v>1</v>
      </c>
      <c r="H15" s="36" t="s">
        <v>9</v>
      </c>
      <c r="I15" s="12" t="s">
        <v>0</v>
      </c>
      <c r="J15" s="12" t="s">
        <v>14</v>
      </c>
      <c r="K15" s="12" t="s">
        <v>1</v>
      </c>
      <c r="L15" s="12" t="s">
        <v>13</v>
      </c>
    </row>
    <row r="16" spans="1:12" x14ac:dyDescent="0.2">
      <c r="A16" s="2">
        <v>1</v>
      </c>
      <c r="B16" s="3">
        <v>2</v>
      </c>
      <c r="C16" s="3">
        <v>3</v>
      </c>
      <c r="D16" s="3">
        <v>4</v>
      </c>
      <c r="E16" s="3">
        <v>5</v>
      </c>
      <c r="F16" s="61">
        <v>6</v>
      </c>
      <c r="G16" s="50">
        <v>7</v>
      </c>
      <c r="H16" s="7">
        <v>8</v>
      </c>
      <c r="I16" s="3">
        <v>9</v>
      </c>
      <c r="J16" s="61">
        <v>10</v>
      </c>
      <c r="K16" s="50">
        <v>11</v>
      </c>
      <c r="L16" s="7">
        <v>12</v>
      </c>
    </row>
    <row r="17" spans="1:12" ht="14.25" customHeight="1" x14ac:dyDescent="0.2">
      <c r="A17" s="262" t="s">
        <v>133</v>
      </c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4"/>
    </row>
    <row r="18" spans="1:12" s="38" customFormat="1" ht="18" customHeight="1" x14ac:dyDescent="0.2">
      <c r="A18" s="275" t="s">
        <v>115</v>
      </c>
      <c r="B18" s="230" t="s">
        <v>34</v>
      </c>
      <c r="C18" s="195" t="s">
        <v>10</v>
      </c>
      <c r="D18" s="250">
        <v>0.114</v>
      </c>
      <c r="E18" s="254"/>
      <c r="F18" s="236"/>
      <c r="G18" s="233"/>
      <c r="H18" s="254"/>
      <c r="I18" s="101" t="s">
        <v>97</v>
      </c>
      <c r="J18" s="85" t="s">
        <v>35</v>
      </c>
      <c r="K18" s="102">
        <f>0.08*1.03</f>
        <v>8.2000000000000003E-2</v>
      </c>
      <c r="L18" s="239" t="s">
        <v>19</v>
      </c>
    </row>
    <row r="19" spans="1:12" s="38" customFormat="1" ht="18" customHeight="1" x14ac:dyDescent="0.2">
      <c r="A19" s="276"/>
      <c r="B19" s="231"/>
      <c r="C19" s="211"/>
      <c r="D19" s="251"/>
      <c r="E19" s="255"/>
      <c r="F19" s="237"/>
      <c r="G19" s="234"/>
      <c r="H19" s="255"/>
      <c r="I19" s="101" t="s">
        <v>42</v>
      </c>
      <c r="J19" s="85" t="s">
        <v>10</v>
      </c>
      <c r="K19" s="102">
        <f>0.03445*1.03</f>
        <v>3.5000000000000003E-2</v>
      </c>
      <c r="L19" s="240"/>
    </row>
    <row r="20" spans="1:12" s="38" customFormat="1" ht="18" customHeight="1" x14ac:dyDescent="0.2">
      <c r="A20" s="277"/>
      <c r="B20" s="232"/>
      <c r="C20" s="211"/>
      <c r="D20" s="251"/>
      <c r="E20" s="256"/>
      <c r="F20" s="238"/>
      <c r="G20" s="235"/>
      <c r="H20" s="256"/>
      <c r="I20" s="101" t="s">
        <v>113</v>
      </c>
      <c r="J20" s="73" t="s">
        <v>12</v>
      </c>
      <c r="K20" s="103">
        <v>10</v>
      </c>
      <c r="L20" s="241"/>
    </row>
    <row r="21" spans="1:12" s="39" customFormat="1" ht="24.75" customHeight="1" x14ac:dyDescent="0.2">
      <c r="A21" s="190" t="s">
        <v>116</v>
      </c>
      <c r="B21" s="221" t="s">
        <v>50</v>
      </c>
      <c r="C21" s="222" t="s">
        <v>10</v>
      </c>
      <c r="D21" s="223">
        <v>0.77200000000000002</v>
      </c>
      <c r="E21" s="69" t="s">
        <v>54</v>
      </c>
      <c r="F21" s="107" t="s">
        <v>10</v>
      </c>
      <c r="G21" s="59">
        <v>0.4</v>
      </c>
      <c r="H21" s="224" t="s">
        <v>36</v>
      </c>
      <c r="I21" s="69" t="s">
        <v>54</v>
      </c>
      <c r="J21" s="59" t="s">
        <v>11</v>
      </c>
      <c r="K21" s="56">
        <v>2</v>
      </c>
      <c r="L21" s="207" t="s">
        <v>19</v>
      </c>
    </row>
    <row r="22" spans="1:12" s="39" customFormat="1" ht="24.75" customHeight="1" x14ac:dyDescent="0.2">
      <c r="A22" s="216"/>
      <c r="B22" s="221"/>
      <c r="C22" s="222"/>
      <c r="D22" s="223"/>
      <c r="E22" s="69" t="s">
        <v>55</v>
      </c>
      <c r="F22" s="107" t="s">
        <v>10</v>
      </c>
      <c r="G22" s="59">
        <v>0.372</v>
      </c>
      <c r="H22" s="224"/>
      <c r="I22" s="69" t="s">
        <v>55</v>
      </c>
      <c r="J22" s="59" t="s">
        <v>11</v>
      </c>
      <c r="K22" s="56">
        <v>2</v>
      </c>
      <c r="L22" s="215"/>
    </row>
    <row r="23" spans="1:12" s="39" customFormat="1" ht="14.25" customHeight="1" x14ac:dyDescent="0.2">
      <c r="A23" s="216"/>
      <c r="B23" s="221"/>
      <c r="C23" s="222"/>
      <c r="D23" s="223"/>
      <c r="E23" s="69"/>
      <c r="F23" s="107"/>
      <c r="G23" s="59"/>
      <c r="H23" s="224"/>
      <c r="I23" s="127" t="s">
        <v>108</v>
      </c>
      <c r="J23" s="128" t="s">
        <v>12</v>
      </c>
      <c r="K23" s="56">
        <v>10</v>
      </c>
      <c r="L23" s="215"/>
    </row>
    <row r="24" spans="1:12" s="39" customFormat="1" ht="14.25" customHeight="1" x14ac:dyDescent="0.2">
      <c r="A24" s="191"/>
      <c r="B24" s="221"/>
      <c r="C24" s="222"/>
      <c r="D24" s="223"/>
      <c r="E24" s="41"/>
      <c r="F24" s="41"/>
      <c r="G24" s="41"/>
      <c r="H24" s="224"/>
      <c r="I24" s="127" t="s">
        <v>109</v>
      </c>
      <c r="J24" s="128" t="s">
        <v>12</v>
      </c>
      <c r="K24" s="107">
        <v>20</v>
      </c>
      <c r="L24" s="208"/>
    </row>
    <row r="25" spans="1:12" s="39" customFormat="1" ht="24.75" customHeight="1" x14ac:dyDescent="0.2">
      <c r="A25" s="190" t="s">
        <v>117</v>
      </c>
      <c r="B25" s="205" t="s">
        <v>49</v>
      </c>
      <c r="C25" s="197" t="s">
        <v>10</v>
      </c>
      <c r="D25" s="195">
        <v>2.3279999999999998</v>
      </c>
      <c r="E25" s="41" t="s">
        <v>56</v>
      </c>
      <c r="F25" s="107" t="s">
        <v>10</v>
      </c>
      <c r="G25" s="107">
        <v>0.69199999999999995</v>
      </c>
      <c r="H25" s="214" t="s">
        <v>36</v>
      </c>
      <c r="I25" s="41" t="s">
        <v>56</v>
      </c>
      <c r="J25" s="107" t="s">
        <v>11</v>
      </c>
      <c r="K25" s="107">
        <v>2</v>
      </c>
      <c r="L25" s="248" t="s">
        <v>19</v>
      </c>
    </row>
    <row r="26" spans="1:12" s="39" customFormat="1" ht="24.75" customHeight="1" x14ac:dyDescent="0.2">
      <c r="A26" s="216"/>
      <c r="B26" s="209"/>
      <c r="C26" s="210"/>
      <c r="D26" s="211"/>
      <c r="E26" s="69" t="s">
        <v>51</v>
      </c>
      <c r="F26" s="107" t="s">
        <v>10</v>
      </c>
      <c r="G26" s="59">
        <v>0.60599999999999998</v>
      </c>
      <c r="H26" s="214"/>
      <c r="I26" s="69" t="s">
        <v>51</v>
      </c>
      <c r="J26" s="59" t="s">
        <v>11</v>
      </c>
      <c r="K26" s="56">
        <v>2</v>
      </c>
      <c r="L26" s="248"/>
    </row>
    <row r="27" spans="1:12" s="39" customFormat="1" ht="24.75" customHeight="1" x14ac:dyDescent="0.2">
      <c r="A27" s="216"/>
      <c r="B27" s="209"/>
      <c r="C27" s="210"/>
      <c r="D27" s="211"/>
      <c r="E27" s="69" t="s">
        <v>52</v>
      </c>
      <c r="F27" s="107" t="s">
        <v>10</v>
      </c>
      <c r="G27" s="59">
        <v>0.52</v>
      </c>
      <c r="H27" s="214"/>
      <c r="I27" s="69" t="s">
        <v>52</v>
      </c>
      <c r="J27" s="59" t="s">
        <v>11</v>
      </c>
      <c r="K27" s="56">
        <v>2</v>
      </c>
      <c r="L27" s="248"/>
    </row>
    <row r="28" spans="1:12" s="39" customFormat="1" ht="24.75" customHeight="1" x14ac:dyDescent="0.2">
      <c r="A28" s="216"/>
      <c r="B28" s="209"/>
      <c r="C28" s="210"/>
      <c r="D28" s="211"/>
      <c r="E28" s="69" t="s">
        <v>53</v>
      </c>
      <c r="F28" s="107" t="s">
        <v>10</v>
      </c>
      <c r="G28" s="59">
        <v>0.51</v>
      </c>
      <c r="H28" s="214"/>
      <c r="I28" s="69" t="s">
        <v>53</v>
      </c>
      <c r="J28" s="59" t="s">
        <v>11</v>
      </c>
      <c r="K28" s="56">
        <v>2</v>
      </c>
      <c r="L28" s="248"/>
    </row>
    <row r="29" spans="1:12" s="39" customFormat="1" ht="13.5" customHeight="1" x14ac:dyDescent="0.2">
      <c r="A29" s="216"/>
      <c r="B29" s="209"/>
      <c r="C29" s="210"/>
      <c r="D29" s="211"/>
      <c r="E29" s="69"/>
      <c r="F29" s="107"/>
      <c r="G29" s="59"/>
      <c r="H29" s="214"/>
      <c r="I29" s="127" t="s">
        <v>108</v>
      </c>
      <c r="J29" s="128" t="s">
        <v>12</v>
      </c>
      <c r="K29" s="56">
        <v>20</v>
      </c>
      <c r="L29" s="248"/>
    </row>
    <row r="30" spans="1:12" s="39" customFormat="1" ht="13.5" customHeight="1" x14ac:dyDescent="0.2">
      <c r="A30" s="191"/>
      <c r="B30" s="206"/>
      <c r="C30" s="198"/>
      <c r="D30" s="196"/>
      <c r="E30" s="41"/>
      <c r="F30" s="41"/>
      <c r="G30" s="41"/>
      <c r="H30" s="214"/>
      <c r="I30" s="127" t="s">
        <v>109</v>
      </c>
      <c r="J30" s="128" t="s">
        <v>12</v>
      </c>
      <c r="K30" s="107">
        <v>40</v>
      </c>
      <c r="L30" s="248"/>
    </row>
    <row r="31" spans="1:12" s="39" customFormat="1" ht="24.75" customHeight="1" x14ac:dyDescent="0.2">
      <c r="A31" s="190" t="s">
        <v>118</v>
      </c>
      <c r="B31" s="205" t="s">
        <v>57</v>
      </c>
      <c r="C31" s="197" t="s">
        <v>10</v>
      </c>
      <c r="D31" s="195">
        <v>8.0389999999999997</v>
      </c>
      <c r="E31" s="69" t="s">
        <v>58</v>
      </c>
      <c r="F31" s="72" t="s">
        <v>10</v>
      </c>
      <c r="G31" s="59">
        <v>0.50600000000000001</v>
      </c>
      <c r="H31" s="212" t="s">
        <v>36</v>
      </c>
      <c r="I31" s="69" t="s">
        <v>58</v>
      </c>
      <c r="J31" s="59" t="s">
        <v>11</v>
      </c>
      <c r="K31" s="56">
        <v>2</v>
      </c>
      <c r="L31" s="207" t="s">
        <v>19</v>
      </c>
    </row>
    <row r="32" spans="1:12" s="39" customFormat="1" ht="24.75" customHeight="1" x14ac:dyDescent="0.2">
      <c r="A32" s="216"/>
      <c r="B32" s="209"/>
      <c r="C32" s="210"/>
      <c r="D32" s="211"/>
      <c r="E32" s="69" t="s">
        <v>60</v>
      </c>
      <c r="F32" s="72" t="s">
        <v>10</v>
      </c>
      <c r="G32" s="59">
        <v>0.22700000000000001</v>
      </c>
      <c r="H32" s="249"/>
      <c r="I32" s="69" t="s">
        <v>60</v>
      </c>
      <c r="J32" s="59" t="s">
        <v>11</v>
      </c>
      <c r="K32" s="56">
        <v>1</v>
      </c>
      <c r="L32" s="215"/>
    </row>
    <row r="33" spans="1:12" s="39" customFormat="1" ht="24.75" customHeight="1" x14ac:dyDescent="0.2">
      <c r="A33" s="216"/>
      <c r="B33" s="209"/>
      <c r="C33" s="210"/>
      <c r="D33" s="211"/>
      <c r="E33" s="69" t="s">
        <v>61</v>
      </c>
      <c r="F33" s="72" t="s">
        <v>10</v>
      </c>
      <c r="G33" s="59">
        <v>0.24399999999999999</v>
      </c>
      <c r="H33" s="249"/>
      <c r="I33" s="69" t="s">
        <v>61</v>
      </c>
      <c r="J33" s="59" t="s">
        <v>11</v>
      </c>
      <c r="K33" s="56">
        <v>1</v>
      </c>
      <c r="L33" s="215"/>
    </row>
    <row r="34" spans="1:12" s="39" customFormat="1" ht="24.75" customHeight="1" x14ac:dyDescent="0.2">
      <c r="A34" s="216"/>
      <c r="B34" s="209"/>
      <c r="C34" s="210"/>
      <c r="D34" s="211"/>
      <c r="E34" s="76" t="s">
        <v>63</v>
      </c>
      <c r="F34" s="72" t="s">
        <v>10</v>
      </c>
      <c r="G34" s="59">
        <v>0.23699999999999999</v>
      </c>
      <c r="H34" s="249"/>
      <c r="I34" s="76" t="s">
        <v>63</v>
      </c>
      <c r="J34" s="59" t="s">
        <v>11</v>
      </c>
      <c r="K34" s="56">
        <v>1</v>
      </c>
      <c r="L34" s="215"/>
    </row>
    <row r="35" spans="1:12" s="39" customFormat="1" ht="24.75" customHeight="1" x14ac:dyDescent="0.2">
      <c r="A35" s="216"/>
      <c r="B35" s="209"/>
      <c r="C35" s="210"/>
      <c r="D35" s="211"/>
      <c r="E35" s="76" t="s">
        <v>64</v>
      </c>
      <c r="F35" s="72" t="s">
        <v>10</v>
      </c>
      <c r="G35" s="59">
        <v>0.26200000000000001</v>
      </c>
      <c r="H35" s="213"/>
      <c r="I35" s="76" t="s">
        <v>64</v>
      </c>
      <c r="J35" s="59" t="s">
        <v>11</v>
      </c>
      <c r="K35" s="56">
        <v>1</v>
      </c>
      <c r="L35" s="208"/>
    </row>
    <row r="36" spans="1:12" s="39" customFormat="1" ht="24.75" customHeight="1" x14ac:dyDescent="0.2">
      <c r="A36" s="216"/>
      <c r="B36" s="209"/>
      <c r="C36" s="210"/>
      <c r="D36" s="211"/>
      <c r="E36" s="69" t="s">
        <v>65</v>
      </c>
      <c r="F36" s="72" t="s">
        <v>10</v>
      </c>
      <c r="G36" s="59">
        <v>0.22700000000000001</v>
      </c>
      <c r="H36" s="212" t="s">
        <v>36</v>
      </c>
      <c r="I36" s="69" t="s">
        <v>65</v>
      </c>
      <c r="J36" s="59" t="s">
        <v>11</v>
      </c>
      <c r="K36" s="56">
        <v>1</v>
      </c>
      <c r="L36" s="207" t="s">
        <v>19</v>
      </c>
    </row>
    <row r="37" spans="1:12" s="39" customFormat="1" ht="24.75" customHeight="1" x14ac:dyDescent="0.2">
      <c r="A37" s="216"/>
      <c r="B37" s="209"/>
      <c r="C37" s="210"/>
      <c r="D37" s="211"/>
      <c r="E37" s="69" t="s">
        <v>67</v>
      </c>
      <c r="F37" s="72" t="s">
        <v>10</v>
      </c>
      <c r="G37" s="59">
        <v>0.24399999999999999</v>
      </c>
      <c r="H37" s="249"/>
      <c r="I37" s="69" t="s">
        <v>67</v>
      </c>
      <c r="J37" s="59" t="s">
        <v>11</v>
      </c>
      <c r="K37" s="56">
        <v>1</v>
      </c>
      <c r="L37" s="215"/>
    </row>
    <row r="38" spans="1:12" s="39" customFormat="1" ht="24.75" customHeight="1" x14ac:dyDescent="0.2">
      <c r="A38" s="216"/>
      <c r="B38" s="209"/>
      <c r="C38" s="210"/>
      <c r="D38" s="211"/>
      <c r="E38" s="69" t="s">
        <v>69</v>
      </c>
      <c r="F38" s="72" t="s">
        <v>10</v>
      </c>
      <c r="G38" s="59">
        <v>0.23699999999999999</v>
      </c>
      <c r="H38" s="249"/>
      <c r="I38" s="69" t="s">
        <v>69</v>
      </c>
      <c r="J38" s="59" t="s">
        <v>11</v>
      </c>
      <c r="K38" s="56">
        <v>1</v>
      </c>
      <c r="L38" s="215"/>
    </row>
    <row r="39" spans="1:12" s="39" customFormat="1" ht="24.75" customHeight="1" x14ac:dyDescent="0.2">
      <c r="A39" s="216"/>
      <c r="B39" s="209"/>
      <c r="C39" s="210"/>
      <c r="D39" s="211"/>
      <c r="E39" s="69" t="s">
        <v>70</v>
      </c>
      <c r="F39" s="72" t="s">
        <v>10</v>
      </c>
      <c r="G39" s="59">
        <v>0.26200000000000001</v>
      </c>
      <c r="H39" s="213"/>
      <c r="I39" s="69" t="s">
        <v>70</v>
      </c>
      <c r="J39" s="59" t="s">
        <v>11</v>
      </c>
      <c r="K39" s="56">
        <v>1</v>
      </c>
      <c r="L39" s="208"/>
    </row>
    <row r="40" spans="1:12" s="39" customFormat="1" ht="24.75" customHeight="1" x14ac:dyDescent="0.2">
      <c r="A40" s="216"/>
      <c r="B40" s="209"/>
      <c r="C40" s="210"/>
      <c r="D40" s="211"/>
      <c r="E40" s="69" t="s">
        <v>84</v>
      </c>
      <c r="F40" s="107" t="s">
        <v>10</v>
      </c>
      <c r="G40" s="59">
        <v>0.874</v>
      </c>
      <c r="H40" s="214" t="s">
        <v>36</v>
      </c>
      <c r="I40" s="69" t="s">
        <v>84</v>
      </c>
      <c r="J40" s="59" t="s">
        <v>11</v>
      </c>
      <c r="K40" s="56">
        <v>2</v>
      </c>
      <c r="L40" s="207" t="s">
        <v>19</v>
      </c>
    </row>
    <row r="41" spans="1:12" s="39" customFormat="1" ht="24.75" customHeight="1" x14ac:dyDescent="0.2">
      <c r="A41" s="216"/>
      <c r="B41" s="209"/>
      <c r="C41" s="210"/>
      <c r="D41" s="211"/>
      <c r="E41" s="69" t="s">
        <v>86</v>
      </c>
      <c r="F41" s="107" t="s">
        <v>10</v>
      </c>
      <c r="G41" s="59">
        <v>1.1579999999999999</v>
      </c>
      <c r="H41" s="214"/>
      <c r="I41" s="69" t="s">
        <v>86</v>
      </c>
      <c r="J41" s="59" t="s">
        <v>11</v>
      </c>
      <c r="K41" s="56">
        <v>3</v>
      </c>
      <c r="L41" s="215"/>
    </row>
    <row r="42" spans="1:12" s="39" customFormat="1" ht="24.75" customHeight="1" x14ac:dyDescent="0.2">
      <c r="A42" s="216"/>
      <c r="B42" s="209"/>
      <c r="C42" s="210"/>
      <c r="D42" s="211"/>
      <c r="E42" s="69" t="s">
        <v>87</v>
      </c>
      <c r="F42" s="107" t="s">
        <v>10</v>
      </c>
      <c r="G42" s="59">
        <v>1.113</v>
      </c>
      <c r="H42" s="214"/>
      <c r="I42" s="69" t="s">
        <v>87</v>
      </c>
      <c r="J42" s="59" t="s">
        <v>11</v>
      </c>
      <c r="K42" s="56">
        <v>3</v>
      </c>
      <c r="L42" s="215"/>
    </row>
    <row r="43" spans="1:12" s="39" customFormat="1" ht="24.75" customHeight="1" x14ac:dyDescent="0.2">
      <c r="A43" s="216"/>
      <c r="B43" s="209"/>
      <c r="C43" s="210"/>
      <c r="D43" s="211"/>
      <c r="E43" s="69" t="s">
        <v>88</v>
      </c>
      <c r="F43" s="107" t="s">
        <v>10</v>
      </c>
      <c r="G43" s="59">
        <v>1.2030000000000001</v>
      </c>
      <c r="H43" s="214"/>
      <c r="I43" s="69" t="s">
        <v>88</v>
      </c>
      <c r="J43" s="59" t="s">
        <v>11</v>
      </c>
      <c r="K43" s="56">
        <v>3</v>
      </c>
      <c r="L43" s="215"/>
    </row>
    <row r="44" spans="1:12" s="39" customFormat="1" ht="24.75" customHeight="1" x14ac:dyDescent="0.2">
      <c r="A44" s="216"/>
      <c r="B44" s="209"/>
      <c r="C44" s="210"/>
      <c r="D44" s="211"/>
      <c r="E44" s="69" t="s">
        <v>89</v>
      </c>
      <c r="F44" s="107" t="s">
        <v>10</v>
      </c>
      <c r="G44" s="59">
        <v>1.2450000000000001</v>
      </c>
      <c r="H44" s="214"/>
      <c r="I44" s="69" t="s">
        <v>89</v>
      </c>
      <c r="J44" s="59" t="s">
        <v>11</v>
      </c>
      <c r="K44" s="56">
        <v>3</v>
      </c>
      <c r="L44" s="215"/>
    </row>
    <row r="45" spans="1:12" s="39" customFormat="1" ht="15" customHeight="1" x14ac:dyDescent="0.2">
      <c r="A45" s="216"/>
      <c r="B45" s="209"/>
      <c r="C45" s="210"/>
      <c r="D45" s="211"/>
      <c r="E45" s="69"/>
      <c r="F45" s="107"/>
      <c r="G45" s="59"/>
      <c r="H45" s="214"/>
      <c r="I45" s="127" t="s">
        <v>108</v>
      </c>
      <c r="J45" s="128" t="s">
        <v>12</v>
      </c>
      <c r="K45" s="56">
        <v>60</v>
      </c>
      <c r="L45" s="215"/>
    </row>
    <row r="46" spans="1:12" s="39" customFormat="1" ht="15" customHeight="1" x14ac:dyDescent="0.2">
      <c r="A46" s="191"/>
      <c r="B46" s="209"/>
      <c r="C46" s="198"/>
      <c r="D46" s="196"/>
      <c r="E46" s="41"/>
      <c r="F46" s="41"/>
      <c r="G46" s="41"/>
      <c r="H46" s="214"/>
      <c r="I46" s="127" t="s">
        <v>109</v>
      </c>
      <c r="J46" s="128" t="s">
        <v>12</v>
      </c>
      <c r="K46" s="107">
        <v>120</v>
      </c>
      <c r="L46" s="208"/>
    </row>
    <row r="47" spans="1:12" s="39" customFormat="1" ht="23.25" customHeight="1" x14ac:dyDescent="0.2">
      <c r="A47" s="190" t="s">
        <v>119</v>
      </c>
      <c r="B47" s="205" t="s">
        <v>90</v>
      </c>
      <c r="C47" s="197" t="s">
        <v>10</v>
      </c>
      <c r="D47" s="195">
        <v>4.4939999999999998</v>
      </c>
      <c r="E47" s="69" t="s">
        <v>59</v>
      </c>
      <c r="F47" s="72" t="s">
        <v>10</v>
      </c>
      <c r="G47" s="59">
        <v>0.20399999999999999</v>
      </c>
      <c r="H47" s="212" t="s">
        <v>36</v>
      </c>
      <c r="I47" s="69" t="s">
        <v>59</v>
      </c>
      <c r="J47" s="59" t="s">
        <v>11</v>
      </c>
      <c r="K47" s="56">
        <v>1</v>
      </c>
      <c r="L47" s="207" t="s">
        <v>19</v>
      </c>
    </row>
    <row r="48" spans="1:12" s="39" customFormat="1" ht="23.25" customHeight="1" x14ac:dyDescent="0.2">
      <c r="A48" s="216"/>
      <c r="B48" s="209"/>
      <c r="C48" s="210"/>
      <c r="D48" s="211"/>
      <c r="E48" s="69" t="s">
        <v>62</v>
      </c>
      <c r="F48" s="72" t="s">
        <v>10</v>
      </c>
      <c r="G48" s="59">
        <v>0.20799999999999999</v>
      </c>
      <c r="H48" s="213"/>
      <c r="I48" s="69" t="s">
        <v>62</v>
      </c>
      <c r="J48" s="59" t="s">
        <v>11</v>
      </c>
      <c r="K48" s="56">
        <v>1</v>
      </c>
      <c r="L48" s="208"/>
    </row>
    <row r="49" spans="1:12" s="39" customFormat="1" ht="23.25" customHeight="1" x14ac:dyDescent="0.2">
      <c r="A49" s="216"/>
      <c r="B49" s="209"/>
      <c r="C49" s="210"/>
      <c r="D49" s="211"/>
      <c r="E49" s="69" t="s">
        <v>66</v>
      </c>
      <c r="F49" s="72" t="s">
        <v>10</v>
      </c>
      <c r="G49" s="59">
        <v>0.20399999999999999</v>
      </c>
      <c r="H49" s="212" t="s">
        <v>36</v>
      </c>
      <c r="I49" s="69" t="s">
        <v>66</v>
      </c>
      <c r="J49" s="59" t="s">
        <v>11</v>
      </c>
      <c r="K49" s="56">
        <v>1</v>
      </c>
      <c r="L49" s="207" t="s">
        <v>19</v>
      </c>
    </row>
    <row r="50" spans="1:12" s="39" customFormat="1" ht="23.25" customHeight="1" x14ac:dyDescent="0.2">
      <c r="A50" s="216"/>
      <c r="B50" s="209"/>
      <c r="C50" s="210"/>
      <c r="D50" s="211"/>
      <c r="E50" s="69" t="s">
        <v>68</v>
      </c>
      <c r="F50" s="72" t="s">
        <v>10</v>
      </c>
      <c r="G50" s="59">
        <v>0.20799999999999999</v>
      </c>
      <c r="H50" s="213"/>
      <c r="I50" s="69" t="s">
        <v>68</v>
      </c>
      <c r="J50" s="59" t="s">
        <v>11</v>
      </c>
      <c r="K50" s="56">
        <v>1</v>
      </c>
      <c r="L50" s="208"/>
    </row>
    <row r="51" spans="1:12" s="39" customFormat="1" ht="23.25" customHeight="1" x14ac:dyDescent="0.2">
      <c r="A51" s="216"/>
      <c r="B51" s="209"/>
      <c r="C51" s="210"/>
      <c r="D51" s="211"/>
      <c r="E51" s="69" t="s">
        <v>71</v>
      </c>
      <c r="F51" s="107" t="s">
        <v>10</v>
      </c>
      <c r="G51" s="59">
        <v>1.488</v>
      </c>
      <c r="H51" s="214" t="s">
        <v>36</v>
      </c>
      <c r="I51" s="69" t="s">
        <v>71</v>
      </c>
      <c r="J51" s="59" t="s">
        <v>11</v>
      </c>
      <c r="K51" s="56">
        <v>12</v>
      </c>
      <c r="L51" s="207" t="s">
        <v>19</v>
      </c>
    </row>
    <row r="52" spans="1:12" s="39" customFormat="1" ht="23.25" customHeight="1" x14ac:dyDescent="0.2">
      <c r="A52" s="216"/>
      <c r="B52" s="209"/>
      <c r="C52" s="210"/>
      <c r="D52" s="211"/>
      <c r="E52" s="69" t="s">
        <v>72</v>
      </c>
      <c r="F52" s="107" t="s">
        <v>10</v>
      </c>
      <c r="G52" s="59">
        <v>0.15</v>
      </c>
      <c r="H52" s="214"/>
      <c r="I52" s="69" t="s">
        <v>72</v>
      </c>
      <c r="J52" s="59" t="s">
        <v>11</v>
      </c>
      <c r="K52" s="56">
        <v>1</v>
      </c>
      <c r="L52" s="215"/>
    </row>
    <row r="53" spans="1:12" s="39" customFormat="1" ht="23.25" customHeight="1" x14ac:dyDescent="0.2">
      <c r="A53" s="216"/>
      <c r="B53" s="209"/>
      <c r="C53" s="210"/>
      <c r="D53" s="211"/>
      <c r="E53" s="69" t="s">
        <v>73</v>
      </c>
      <c r="F53" s="107" t="s">
        <v>10</v>
      </c>
      <c r="G53" s="59">
        <v>0.13600000000000001</v>
      </c>
      <c r="H53" s="214"/>
      <c r="I53" s="69" t="s">
        <v>73</v>
      </c>
      <c r="J53" s="59" t="s">
        <v>11</v>
      </c>
      <c r="K53" s="56">
        <v>1</v>
      </c>
      <c r="L53" s="215"/>
    </row>
    <row r="54" spans="1:12" s="39" customFormat="1" ht="23.25" customHeight="1" x14ac:dyDescent="0.2">
      <c r="A54" s="216"/>
      <c r="B54" s="209"/>
      <c r="C54" s="210"/>
      <c r="D54" s="211"/>
      <c r="E54" s="69" t="s">
        <v>74</v>
      </c>
      <c r="F54" s="107" t="s">
        <v>10</v>
      </c>
      <c r="G54" s="59">
        <v>0.121</v>
      </c>
      <c r="H54" s="214"/>
      <c r="I54" s="69" t="s">
        <v>74</v>
      </c>
      <c r="J54" s="59" t="s">
        <v>11</v>
      </c>
      <c r="K54" s="56">
        <v>1</v>
      </c>
      <c r="L54" s="215"/>
    </row>
    <row r="55" spans="1:12" s="39" customFormat="1" ht="23.25" customHeight="1" x14ac:dyDescent="0.2">
      <c r="A55" s="216"/>
      <c r="B55" s="209"/>
      <c r="C55" s="210"/>
      <c r="D55" s="211"/>
      <c r="E55" s="69" t="s">
        <v>75</v>
      </c>
      <c r="F55" s="107" t="s">
        <v>10</v>
      </c>
      <c r="G55" s="59">
        <v>0.16500000000000001</v>
      </c>
      <c r="H55" s="214"/>
      <c r="I55" s="69" t="s">
        <v>75</v>
      </c>
      <c r="J55" s="59" t="s">
        <v>11</v>
      </c>
      <c r="K55" s="56">
        <v>1</v>
      </c>
      <c r="L55" s="215"/>
    </row>
    <row r="56" spans="1:12" s="39" customFormat="1" ht="23.25" customHeight="1" x14ac:dyDescent="0.2">
      <c r="A56" s="216"/>
      <c r="B56" s="209"/>
      <c r="C56" s="210"/>
      <c r="D56" s="211"/>
      <c r="E56" s="69" t="s">
        <v>76</v>
      </c>
      <c r="F56" s="107" t="s">
        <v>10</v>
      </c>
      <c r="G56" s="59">
        <v>0.15</v>
      </c>
      <c r="H56" s="214"/>
      <c r="I56" s="69" t="s">
        <v>76</v>
      </c>
      <c r="J56" s="59" t="s">
        <v>11</v>
      </c>
      <c r="K56" s="56">
        <v>1</v>
      </c>
      <c r="L56" s="215"/>
    </row>
    <row r="57" spans="1:12" s="39" customFormat="1" ht="23.25" customHeight="1" x14ac:dyDescent="0.2">
      <c r="A57" s="216"/>
      <c r="B57" s="209"/>
      <c r="C57" s="210"/>
      <c r="D57" s="211"/>
      <c r="E57" s="69" t="s">
        <v>77</v>
      </c>
      <c r="F57" s="107" t="s">
        <v>10</v>
      </c>
      <c r="G57" s="59">
        <v>0.13600000000000001</v>
      </c>
      <c r="H57" s="214"/>
      <c r="I57" s="69" t="s">
        <v>77</v>
      </c>
      <c r="J57" s="59" t="s">
        <v>11</v>
      </c>
      <c r="K57" s="56">
        <v>1</v>
      </c>
      <c r="L57" s="215"/>
    </row>
    <row r="58" spans="1:12" s="39" customFormat="1" ht="23.25" customHeight="1" x14ac:dyDescent="0.2">
      <c r="A58" s="216"/>
      <c r="B58" s="209"/>
      <c r="C58" s="210"/>
      <c r="D58" s="211"/>
      <c r="E58" s="69" t="s">
        <v>78</v>
      </c>
      <c r="F58" s="107" t="s">
        <v>10</v>
      </c>
      <c r="G58" s="59">
        <v>0.16500000000000001</v>
      </c>
      <c r="H58" s="214"/>
      <c r="I58" s="69" t="s">
        <v>78</v>
      </c>
      <c r="J58" s="59" t="s">
        <v>11</v>
      </c>
      <c r="K58" s="56">
        <v>1</v>
      </c>
      <c r="L58" s="215"/>
    </row>
    <row r="59" spans="1:12" s="39" customFormat="1" ht="23.25" customHeight="1" x14ac:dyDescent="0.2">
      <c r="A59" s="216"/>
      <c r="B59" s="209"/>
      <c r="C59" s="210"/>
      <c r="D59" s="211"/>
      <c r="E59" s="69" t="s">
        <v>79</v>
      </c>
      <c r="F59" s="107" t="s">
        <v>10</v>
      </c>
      <c r="G59" s="59">
        <v>0.17899999999999999</v>
      </c>
      <c r="H59" s="214"/>
      <c r="I59" s="69" t="s">
        <v>79</v>
      </c>
      <c r="J59" s="59" t="s">
        <v>11</v>
      </c>
      <c r="K59" s="56">
        <v>1</v>
      </c>
      <c r="L59" s="215"/>
    </row>
    <row r="60" spans="1:12" s="39" customFormat="1" ht="23.25" customHeight="1" x14ac:dyDescent="0.2">
      <c r="A60" s="216"/>
      <c r="B60" s="209"/>
      <c r="C60" s="210"/>
      <c r="D60" s="211"/>
      <c r="E60" s="69" t="s">
        <v>80</v>
      </c>
      <c r="F60" s="107" t="s">
        <v>10</v>
      </c>
      <c r="G60" s="59">
        <v>0.19400000000000001</v>
      </c>
      <c r="H60" s="214"/>
      <c r="I60" s="69" t="s">
        <v>80</v>
      </c>
      <c r="J60" s="59" t="s">
        <v>11</v>
      </c>
      <c r="K60" s="56">
        <v>1</v>
      </c>
      <c r="L60" s="215"/>
    </row>
    <row r="61" spans="1:12" s="39" customFormat="1" ht="23.25" customHeight="1" x14ac:dyDescent="0.2">
      <c r="A61" s="216"/>
      <c r="B61" s="209"/>
      <c r="C61" s="210"/>
      <c r="D61" s="211"/>
      <c r="E61" s="69" t="s">
        <v>81</v>
      </c>
      <c r="F61" s="107" t="s">
        <v>10</v>
      </c>
      <c r="G61" s="59">
        <v>0.15</v>
      </c>
      <c r="H61" s="214"/>
      <c r="I61" s="69" t="s">
        <v>81</v>
      </c>
      <c r="J61" s="59" t="s">
        <v>11</v>
      </c>
      <c r="K61" s="56">
        <v>1</v>
      </c>
      <c r="L61" s="215"/>
    </row>
    <row r="62" spans="1:12" s="39" customFormat="1" ht="23.25" customHeight="1" x14ac:dyDescent="0.2">
      <c r="A62" s="216"/>
      <c r="B62" s="209"/>
      <c r="C62" s="210"/>
      <c r="D62" s="211"/>
      <c r="E62" s="69" t="s">
        <v>82</v>
      </c>
      <c r="F62" s="107" t="s">
        <v>10</v>
      </c>
      <c r="G62" s="59">
        <v>0.16500000000000001</v>
      </c>
      <c r="H62" s="214"/>
      <c r="I62" s="69" t="s">
        <v>82</v>
      </c>
      <c r="J62" s="59" t="s">
        <v>11</v>
      </c>
      <c r="K62" s="56">
        <v>1</v>
      </c>
      <c r="L62" s="215"/>
    </row>
    <row r="63" spans="1:12" s="39" customFormat="1" ht="23.25" customHeight="1" x14ac:dyDescent="0.2">
      <c r="A63" s="216"/>
      <c r="B63" s="209"/>
      <c r="C63" s="210"/>
      <c r="D63" s="211"/>
      <c r="E63" s="69" t="s">
        <v>83</v>
      </c>
      <c r="F63" s="107" t="s">
        <v>10</v>
      </c>
      <c r="G63" s="59">
        <v>0.17899999999999999</v>
      </c>
      <c r="H63" s="214"/>
      <c r="I63" s="69" t="s">
        <v>83</v>
      </c>
      <c r="J63" s="59" t="s">
        <v>11</v>
      </c>
      <c r="K63" s="56">
        <v>1</v>
      </c>
      <c r="L63" s="215"/>
    </row>
    <row r="64" spans="1:12" s="39" customFormat="1" ht="23.25" customHeight="1" x14ac:dyDescent="0.2">
      <c r="A64" s="216"/>
      <c r="B64" s="209"/>
      <c r="C64" s="210"/>
      <c r="D64" s="211"/>
      <c r="E64" s="69" t="s">
        <v>85</v>
      </c>
      <c r="F64" s="107" t="s">
        <v>10</v>
      </c>
      <c r="G64" s="59">
        <v>0.29199999999999998</v>
      </c>
      <c r="H64" s="214"/>
      <c r="I64" s="69" t="s">
        <v>85</v>
      </c>
      <c r="J64" s="59" t="s">
        <v>11</v>
      </c>
      <c r="K64" s="56">
        <v>2</v>
      </c>
      <c r="L64" s="215"/>
    </row>
    <row r="65" spans="1:12" s="39" customFormat="1" ht="12.75" customHeight="1" x14ac:dyDescent="0.2">
      <c r="A65" s="216"/>
      <c r="B65" s="209"/>
      <c r="C65" s="210"/>
      <c r="D65" s="211"/>
      <c r="E65" s="69"/>
      <c r="F65" s="107"/>
      <c r="G65" s="59"/>
      <c r="H65" s="214"/>
      <c r="I65" s="127" t="s">
        <v>108</v>
      </c>
      <c r="J65" s="128" t="s">
        <v>12</v>
      </c>
      <c r="K65" s="56">
        <v>75</v>
      </c>
      <c r="L65" s="215"/>
    </row>
    <row r="66" spans="1:12" s="39" customFormat="1" ht="12.75" customHeight="1" x14ac:dyDescent="0.2">
      <c r="A66" s="191"/>
      <c r="B66" s="206"/>
      <c r="C66" s="198"/>
      <c r="D66" s="196"/>
      <c r="E66" s="41"/>
      <c r="F66" s="41"/>
      <c r="G66" s="41"/>
      <c r="H66" s="214"/>
      <c r="I66" s="127" t="s">
        <v>109</v>
      </c>
      <c r="J66" s="128" t="s">
        <v>12</v>
      </c>
      <c r="K66" s="107">
        <v>150</v>
      </c>
      <c r="L66" s="208"/>
    </row>
    <row r="67" spans="1:12" s="39" customFormat="1" ht="24.75" customHeight="1" x14ac:dyDescent="0.2">
      <c r="A67" s="190" t="s">
        <v>120</v>
      </c>
      <c r="B67" s="205" t="s">
        <v>99</v>
      </c>
      <c r="C67" s="197" t="s">
        <v>11</v>
      </c>
      <c r="D67" s="195">
        <v>14</v>
      </c>
      <c r="E67" s="120"/>
      <c r="F67" s="120"/>
      <c r="G67" s="120"/>
      <c r="H67" s="131"/>
      <c r="I67" s="132" t="s">
        <v>110</v>
      </c>
      <c r="J67" s="108" t="s">
        <v>12</v>
      </c>
      <c r="K67" s="133">
        <v>1</v>
      </c>
      <c r="L67" s="124" t="s">
        <v>19</v>
      </c>
    </row>
    <row r="68" spans="1:12" s="39" customFormat="1" ht="15" customHeight="1" x14ac:dyDescent="0.2">
      <c r="A68" s="191"/>
      <c r="B68" s="206"/>
      <c r="C68" s="198"/>
      <c r="D68" s="196"/>
      <c r="E68" s="69"/>
      <c r="F68" s="72"/>
      <c r="G68" s="59"/>
      <c r="H68" s="100"/>
      <c r="I68" s="127" t="s">
        <v>111</v>
      </c>
      <c r="J68" s="59" t="s">
        <v>12</v>
      </c>
      <c r="K68" s="56">
        <v>5</v>
      </c>
      <c r="L68" s="124" t="s">
        <v>19</v>
      </c>
    </row>
    <row r="69" spans="1:12" s="39" customFormat="1" ht="25.5" customHeight="1" x14ac:dyDescent="0.2">
      <c r="A69" s="190" t="s">
        <v>121</v>
      </c>
      <c r="B69" s="193" t="s">
        <v>92</v>
      </c>
      <c r="C69" s="197" t="s">
        <v>93</v>
      </c>
      <c r="D69" s="195">
        <v>48</v>
      </c>
      <c r="E69" s="69"/>
      <c r="F69" s="72"/>
      <c r="G69" s="59"/>
      <c r="H69" s="100"/>
      <c r="I69" s="138" t="s">
        <v>131</v>
      </c>
      <c r="J69" s="59" t="s">
        <v>12</v>
      </c>
      <c r="K69" s="56">
        <v>1</v>
      </c>
      <c r="L69" s="74" t="s">
        <v>19</v>
      </c>
    </row>
    <row r="70" spans="1:12" s="39" customFormat="1" ht="25.5" customHeight="1" x14ac:dyDescent="0.2">
      <c r="A70" s="191"/>
      <c r="B70" s="194"/>
      <c r="C70" s="198"/>
      <c r="D70" s="196"/>
      <c r="E70" s="69"/>
      <c r="F70" s="107"/>
      <c r="G70" s="59"/>
      <c r="H70" s="106"/>
      <c r="I70" s="138" t="s">
        <v>132</v>
      </c>
      <c r="J70" s="59" t="s">
        <v>11</v>
      </c>
      <c r="K70" s="56">
        <v>480</v>
      </c>
      <c r="L70" s="104" t="s">
        <v>19</v>
      </c>
    </row>
    <row r="71" spans="1:12" s="16" customFormat="1" ht="66" customHeight="1" x14ac:dyDescent="0.2">
      <c r="A71" s="44" t="s">
        <v>122</v>
      </c>
      <c r="B71" s="78" t="s">
        <v>114</v>
      </c>
      <c r="C71" s="73" t="s">
        <v>37</v>
      </c>
      <c r="D71" s="73">
        <v>1979.1</v>
      </c>
      <c r="E71" s="69"/>
      <c r="F71" s="43"/>
      <c r="G71" s="59"/>
      <c r="H71" s="70"/>
      <c r="I71" s="69"/>
      <c r="J71" s="59"/>
      <c r="K71" s="56"/>
      <c r="L71" s="70"/>
    </row>
    <row r="72" spans="1:12" s="39" customFormat="1" ht="41.25" customHeight="1" x14ac:dyDescent="0.2">
      <c r="A72" s="42">
        <v>9</v>
      </c>
      <c r="B72" s="79" t="s">
        <v>95</v>
      </c>
      <c r="C72" s="73" t="s">
        <v>38</v>
      </c>
      <c r="D72" s="80">
        <v>60</v>
      </c>
      <c r="E72" s="69"/>
      <c r="F72" s="43"/>
      <c r="G72" s="59"/>
      <c r="H72" s="71"/>
      <c r="I72" s="69"/>
      <c r="J72" s="59"/>
      <c r="K72" s="56"/>
      <c r="L72" s="71"/>
    </row>
    <row r="73" spans="1:12" s="39" customFormat="1" ht="19.5" customHeight="1" x14ac:dyDescent="0.2">
      <c r="A73" s="252">
        <v>10</v>
      </c>
      <c r="B73" s="253" t="s">
        <v>94</v>
      </c>
      <c r="C73" s="242" t="s">
        <v>11</v>
      </c>
      <c r="D73" s="242">
        <v>120</v>
      </c>
      <c r="E73" s="244"/>
      <c r="F73" s="242"/>
      <c r="G73" s="242"/>
      <c r="H73" s="246"/>
      <c r="I73" s="89" t="s">
        <v>39</v>
      </c>
      <c r="J73" s="96" t="s">
        <v>29</v>
      </c>
      <c r="K73" s="110">
        <f>D73*1.04*0.8</f>
        <v>100</v>
      </c>
      <c r="L73" s="87" t="s">
        <v>19</v>
      </c>
    </row>
    <row r="74" spans="1:12" s="40" customFormat="1" ht="19.5" customHeight="1" x14ac:dyDescent="0.2">
      <c r="A74" s="252"/>
      <c r="B74" s="253"/>
      <c r="C74" s="243"/>
      <c r="D74" s="243"/>
      <c r="E74" s="245"/>
      <c r="F74" s="243"/>
      <c r="G74" s="243"/>
      <c r="H74" s="247"/>
      <c r="I74" s="89" t="s">
        <v>98</v>
      </c>
      <c r="J74" s="96" t="s">
        <v>12</v>
      </c>
      <c r="K74" s="111">
        <v>20</v>
      </c>
      <c r="L74" s="87" t="s">
        <v>19</v>
      </c>
    </row>
    <row r="75" spans="1:12" s="40" customFormat="1" ht="39.75" customHeight="1" x14ac:dyDescent="0.2">
      <c r="A75" s="45" t="s">
        <v>123</v>
      </c>
      <c r="B75" s="81" t="s">
        <v>40</v>
      </c>
      <c r="C75" s="75" t="s">
        <v>93</v>
      </c>
      <c r="D75" s="75">
        <v>12</v>
      </c>
      <c r="E75" s="81"/>
      <c r="F75" s="77"/>
      <c r="G75" s="82"/>
      <c r="H75" s="83"/>
      <c r="I75" s="84" t="s">
        <v>41</v>
      </c>
      <c r="J75" s="85" t="s">
        <v>10</v>
      </c>
      <c r="K75" s="86">
        <f>0.032</f>
        <v>3.2000000000000001E-2</v>
      </c>
      <c r="L75" s="87" t="s">
        <v>19</v>
      </c>
    </row>
    <row r="76" spans="1:12" s="39" customFormat="1" ht="25.5" customHeight="1" x14ac:dyDescent="0.2">
      <c r="A76" s="192" t="s">
        <v>124</v>
      </c>
      <c r="B76" s="199" t="s">
        <v>107</v>
      </c>
      <c r="C76" s="201" t="s">
        <v>11</v>
      </c>
      <c r="D76" s="201">
        <v>4</v>
      </c>
      <c r="E76" s="203"/>
      <c r="F76" s="186"/>
      <c r="G76" s="186"/>
      <c r="H76" s="188"/>
      <c r="I76" s="127" t="s">
        <v>108</v>
      </c>
      <c r="J76" s="128" t="s">
        <v>12</v>
      </c>
      <c r="K76" s="129">
        <v>15</v>
      </c>
      <c r="L76" s="130" t="s">
        <v>19</v>
      </c>
    </row>
    <row r="77" spans="1:12" s="39" customFormat="1" ht="25.5" customHeight="1" x14ac:dyDescent="0.2">
      <c r="A77" s="192"/>
      <c r="B77" s="200"/>
      <c r="C77" s="202"/>
      <c r="D77" s="202"/>
      <c r="E77" s="204"/>
      <c r="F77" s="187"/>
      <c r="G77" s="187"/>
      <c r="H77" s="189"/>
      <c r="I77" s="127" t="s">
        <v>109</v>
      </c>
      <c r="J77" s="128" t="s">
        <v>12</v>
      </c>
      <c r="K77" s="129">
        <v>30</v>
      </c>
      <c r="L77" s="130" t="s">
        <v>19</v>
      </c>
    </row>
    <row r="78" spans="1:12" s="39" customFormat="1" ht="27.75" customHeight="1" x14ac:dyDescent="0.2">
      <c r="A78" s="105" t="s">
        <v>125</v>
      </c>
      <c r="B78" s="113" t="s">
        <v>100</v>
      </c>
      <c r="C78" s="114" t="s">
        <v>11</v>
      </c>
      <c r="D78" s="114">
        <v>4</v>
      </c>
      <c r="E78" s="140" t="s">
        <v>101</v>
      </c>
      <c r="F78" s="141" t="s">
        <v>11</v>
      </c>
      <c r="G78" s="141">
        <v>4</v>
      </c>
      <c r="H78" s="142" t="s">
        <v>102</v>
      </c>
      <c r="I78" s="115"/>
      <c r="J78" s="116"/>
      <c r="K78" s="117"/>
      <c r="L78" s="118"/>
    </row>
    <row r="79" spans="1:12" s="39" customFormat="1" ht="51" customHeight="1" x14ac:dyDescent="0.2">
      <c r="A79" s="105" t="s">
        <v>126</v>
      </c>
      <c r="B79" s="119" t="s">
        <v>103</v>
      </c>
      <c r="C79" s="108" t="s">
        <v>104</v>
      </c>
      <c r="D79" s="108">
        <v>4</v>
      </c>
      <c r="E79" s="120"/>
      <c r="F79" s="120"/>
      <c r="G79" s="120"/>
      <c r="H79" s="121"/>
      <c r="I79" s="122" t="s">
        <v>105</v>
      </c>
      <c r="J79" s="123" t="s">
        <v>12</v>
      </c>
      <c r="K79" s="123">
        <v>10</v>
      </c>
      <c r="L79" s="124" t="s">
        <v>19</v>
      </c>
    </row>
    <row r="80" spans="1:12" s="39" customFormat="1" ht="51.75" customHeight="1" x14ac:dyDescent="0.2">
      <c r="A80" s="105" t="s">
        <v>127</v>
      </c>
      <c r="B80" s="119" t="s">
        <v>106</v>
      </c>
      <c r="C80" s="125" t="s">
        <v>38</v>
      </c>
      <c r="D80" s="109">
        <v>4.0819999999999999</v>
      </c>
      <c r="E80" s="120"/>
      <c r="F80" s="120"/>
      <c r="G80" s="120"/>
      <c r="H80" s="121"/>
      <c r="I80" s="120"/>
      <c r="J80" s="120"/>
      <c r="K80" s="126"/>
      <c r="L80" s="120"/>
    </row>
    <row r="81" spans="1:18" s="40" customFormat="1" ht="30" customHeight="1" x14ac:dyDescent="0.2">
      <c r="A81" s="46" t="s">
        <v>128</v>
      </c>
      <c r="B81" s="79" t="s">
        <v>43</v>
      </c>
      <c r="C81" s="73" t="s">
        <v>10</v>
      </c>
      <c r="D81" s="88">
        <v>15.632999999999999</v>
      </c>
      <c r="E81" s="81"/>
      <c r="F81" s="77"/>
      <c r="G81" s="82"/>
      <c r="H81" s="83"/>
      <c r="I81" s="89"/>
      <c r="J81" s="85"/>
      <c r="K81" s="86"/>
      <c r="L81" s="87"/>
    </row>
    <row r="82" spans="1:18" ht="39" customHeight="1" x14ac:dyDescent="0.2">
      <c r="A82" s="26">
        <v>17</v>
      </c>
      <c r="B82" s="90" t="s">
        <v>20</v>
      </c>
      <c r="C82" s="91" t="s">
        <v>21</v>
      </c>
      <c r="D82" s="92">
        <v>1</v>
      </c>
      <c r="E82" s="93"/>
      <c r="F82" s="92"/>
      <c r="G82" s="94"/>
      <c r="H82" s="93"/>
      <c r="I82" s="95"/>
      <c r="J82" s="92"/>
      <c r="K82" s="92"/>
      <c r="L82" s="93"/>
    </row>
    <row r="83" spans="1:18" s="16" customFormat="1" ht="12.75" customHeight="1" x14ac:dyDescent="0.2">
      <c r="A83" s="265">
        <v>18</v>
      </c>
      <c r="B83" s="266" t="s">
        <v>96</v>
      </c>
      <c r="C83" s="269" t="s">
        <v>10</v>
      </c>
      <c r="D83" s="269">
        <v>1.8720000000000001</v>
      </c>
      <c r="E83" s="253"/>
      <c r="F83" s="270"/>
      <c r="G83" s="271"/>
      <c r="H83" s="272"/>
      <c r="I83" s="273" t="s">
        <v>91</v>
      </c>
      <c r="J83" s="97" t="s">
        <v>10</v>
      </c>
      <c r="K83" s="86">
        <f>D83</f>
        <v>1.8720000000000001</v>
      </c>
      <c r="L83" s="242" t="s">
        <v>30</v>
      </c>
      <c r="M83" s="37"/>
    </row>
    <row r="84" spans="1:18" s="16" customFormat="1" x14ac:dyDescent="0.2">
      <c r="A84" s="265"/>
      <c r="B84" s="267"/>
      <c r="C84" s="269"/>
      <c r="D84" s="269"/>
      <c r="E84" s="253"/>
      <c r="F84" s="270"/>
      <c r="G84" s="271"/>
      <c r="H84" s="272"/>
      <c r="I84" s="273"/>
      <c r="J84" s="97" t="s">
        <v>29</v>
      </c>
      <c r="K84" s="98">
        <v>39.78</v>
      </c>
      <c r="L84" s="274"/>
      <c r="M84" s="37"/>
    </row>
    <row r="85" spans="1:18" s="16" customFormat="1" ht="38.25" x14ac:dyDescent="0.2">
      <c r="A85" s="265"/>
      <c r="B85" s="267"/>
      <c r="C85" s="269"/>
      <c r="D85" s="269"/>
      <c r="E85" s="253"/>
      <c r="F85" s="270"/>
      <c r="G85" s="271"/>
      <c r="H85" s="272"/>
      <c r="I85" s="79" t="s">
        <v>31</v>
      </c>
      <c r="J85" s="97" t="s">
        <v>23</v>
      </c>
      <c r="K85" s="99">
        <f>K84/100*0.008</f>
        <v>3.2000000000000002E-3</v>
      </c>
      <c r="L85" s="274"/>
      <c r="M85" s="37"/>
    </row>
    <row r="86" spans="1:18" s="16" customFormat="1" ht="25.5" x14ac:dyDescent="0.2">
      <c r="A86" s="265"/>
      <c r="B86" s="267"/>
      <c r="C86" s="269"/>
      <c r="D86" s="269"/>
      <c r="E86" s="253"/>
      <c r="F86" s="270"/>
      <c r="G86" s="271"/>
      <c r="H86" s="272"/>
      <c r="I86" s="79" t="s">
        <v>32</v>
      </c>
      <c r="J86" s="97" t="s">
        <v>10</v>
      </c>
      <c r="K86" s="86">
        <f>K84/100*0.029</f>
        <v>1.2E-2</v>
      </c>
      <c r="L86" s="274"/>
      <c r="M86" s="37"/>
    </row>
    <row r="87" spans="1:18" s="16" customFormat="1" ht="25.5" x14ac:dyDescent="0.2">
      <c r="A87" s="265"/>
      <c r="B87" s="268"/>
      <c r="C87" s="269"/>
      <c r="D87" s="269"/>
      <c r="E87" s="253"/>
      <c r="F87" s="270"/>
      <c r="G87" s="271"/>
      <c r="H87" s="272"/>
      <c r="I87" s="79" t="s">
        <v>33</v>
      </c>
      <c r="J87" s="97" t="s">
        <v>29</v>
      </c>
      <c r="K87" s="98">
        <f>K84/100*5.5</f>
        <v>2.19</v>
      </c>
      <c r="L87" s="243"/>
      <c r="M87" s="37"/>
    </row>
    <row r="88" spans="1:18" ht="14.25" customHeight="1" x14ac:dyDescent="0.2">
      <c r="A88" s="259" t="s">
        <v>44</v>
      </c>
      <c r="B88" s="260"/>
      <c r="C88" s="260"/>
      <c r="D88" s="260"/>
      <c r="E88" s="260"/>
      <c r="F88" s="260"/>
      <c r="G88" s="260"/>
      <c r="H88" s="260"/>
      <c r="I88" s="260"/>
      <c r="J88" s="260"/>
      <c r="K88" s="260"/>
      <c r="L88" s="261"/>
    </row>
    <row r="89" spans="1:18" x14ac:dyDescent="0.2">
      <c r="A89" s="15" t="s">
        <v>129</v>
      </c>
      <c r="B89" s="1" t="s">
        <v>24</v>
      </c>
      <c r="C89" s="6" t="s">
        <v>23</v>
      </c>
      <c r="D89" s="112">
        <v>415.8</v>
      </c>
      <c r="E89" s="6" t="s">
        <v>2</v>
      </c>
      <c r="F89" s="62" t="s">
        <v>2</v>
      </c>
      <c r="G89" s="12" t="s">
        <v>2</v>
      </c>
      <c r="H89" s="11" t="s">
        <v>2</v>
      </c>
      <c r="I89" s="1" t="s">
        <v>24</v>
      </c>
      <c r="J89" s="51" t="s">
        <v>23</v>
      </c>
      <c r="K89" s="51">
        <v>415.8</v>
      </c>
      <c r="L89" s="47" t="s">
        <v>19</v>
      </c>
    </row>
    <row r="90" spans="1:18" x14ac:dyDescent="0.2">
      <c r="A90" s="15" t="s">
        <v>130</v>
      </c>
      <c r="B90" s="1" t="s">
        <v>22</v>
      </c>
      <c r="C90" s="6" t="s">
        <v>12</v>
      </c>
      <c r="D90" s="28">
        <f>23.9716*(D89/95.74468)</f>
        <v>104</v>
      </c>
      <c r="E90" s="6"/>
      <c r="F90" s="62"/>
      <c r="G90" s="12"/>
      <c r="H90" s="11"/>
      <c r="I90" s="1" t="s">
        <v>22</v>
      </c>
      <c r="J90" s="51" t="s">
        <v>12</v>
      </c>
      <c r="K90" s="52">
        <f>D90</f>
        <v>104</v>
      </c>
      <c r="L90" s="47" t="s">
        <v>19</v>
      </c>
    </row>
    <row r="91" spans="1:18" x14ac:dyDescent="0.2">
      <c r="A91" s="134">
        <v>21</v>
      </c>
      <c r="B91" s="1" t="s">
        <v>112</v>
      </c>
      <c r="C91" s="107" t="s">
        <v>23</v>
      </c>
      <c r="D91" s="135">
        <v>21.3</v>
      </c>
      <c r="E91" s="136"/>
      <c r="F91" s="137"/>
      <c r="G91" s="137"/>
      <c r="H91" s="137"/>
      <c r="I91" s="1" t="s">
        <v>112</v>
      </c>
      <c r="J91" s="107" t="s">
        <v>23</v>
      </c>
      <c r="K91" s="135">
        <v>21.3</v>
      </c>
      <c r="L91" s="139" t="s">
        <v>19</v>
      </c>
    </row>
    <row r="92" spans="1:18" x14ac:dyDescent="0.2">
      <c r="A92" s="29"/>
      <c r="B92" s="30"/>
      <c r="C92" s="258"/>
      <c r="D92" s="258"/>
      <c r="E92" s="258"/>
      <c r="F92" s="258"/>
      <c r="G92" s="258"/>
      <c r="H92" s="258"/>
      <c r="I92" s="258"/>
      <c r="J92" s="258"/>
      <c r="K92" s="258"/>
      <c r="L92" s="258"/>
    </row>
    <row r="93" spans="1:18" s="185" customFormat="1" ht="13.5" customHeight="1" x14ac:dyDescent="0.2">
      <c r="A93" s="178" t="s">
        <v>149</v>
      </c>
      <c r="B93" s="179"/>
      <c r="C93" s="180"/>
      <c r="D93" s="180"/>
      <c r="E93" s="180"/>
      <c r="F93" s="180"/>
      <c r="G93" s="32"/>
      <c r="H93" s="181"/>
      <c r="I93" s="182"/>
      <c r="J93" s="182"/>
      <c r="K93" s="182"/>
      <c r="L93" s="183"/>
      <c r="M93" s="184"/>
      <c r="N93" s="184"/>
      <c r="O93" s="184"/>
      <c r="P93" s="184"/>
      <c r="Q93" s="184"/>
      <c r="R93" s="184"/>
    </row>
    <row r="94" spans="1:18" x14ac:dyDescent="0.2">
      <c r="A94" s="31"/>
      <c r="B94" s="32"/>
      <c r="C94" s="33"/>
      <c r="D94" s="34"/>
      <c r="E94" s="34"/>
      <c r="F94" s="64"/>
      <c r="G94" s="63"/>
      <c r="H94" s="34"/>
      <c r="I94" s="34"/>
      <c r="J94" s="57"/>
      <c r="K94" s="57"/>
      <c r="L94" s="35"/>
    </row>
    <row r="95" spans="1:18" s="16" customFormat="1" ht="15.75" x14ac:dyDescent="0.25">
      <c r="A95" s="27" t="s">
        <v>137</v>
      </c>
      <c r="B95" s="152"/>
      <c r="D95" s="153"/>
      <c r="E95" s="154"/>
      <c r="F95" s="154"/>
      <c r="G95" s="155" t="s">
        <v>138</v>
      </c>
      <c r="H95" s="156"/>
      <c r="I95" s="157"/>
      <c r="J95" s="158" t="s">
        <v>139</v>
      </c>
      <c r="K95" s="27"/>
      <c r="L95" s="27"/>
      <c r="M95" s="159"/>
      <c r="N95" s="160">
        <v>2820332</v>
      </c>
      <c r="O95" s="161"/>
      <c r="P95" s="37"/>
    </row>
    <row r="96" spans="1:18" s="16" customFormat="1" ht="15.75" x14ac:dyDescent="0.25">
      <c r="A96" s="27" t="s">
        <v>140</v>
      </c>
      <c r="B96" s="152"/>
      <c r="D96" s="162"/>
      <c r="E96" s="27"/>
      <c r="F96" s="163"/>
      <c r="G96" s="27"/>
      <c r="H96" s="27"/>
      <c r="I96" s="27"/>
      <c r="J96" s="158"/>
      <c r="K96" s="27"/>
      <c r="L96" s="27"/>
      <c r="M96" s="164"/>
      <c r="N96" s="165"/>
      <c r="O96" s="161"/>
      <c r="P96" s="37"/>
    </row>
    <row r="97" spans="1:18" s="16" customFormat="1" ht="15.75" x14ac:dyDescent="0.25">
      <c r="A97" s="166"/>
      <c r="D97" s="167"/>
      <c r="E97" s="168"/>
      <c r="F97" s="168"/>
      <c r="G97" s="169" t="s">
        <v>141</v>
      </c>
      <c r="H97" s="170"/>
      <c r="I97" s="157"/>
      <c r="J97" s="158" t="s">
        <v>142</v>
      </c>
      <c r="K97" s="27"/>
      <c r="L97" s="27"/>
      <c r="M97" s="164"/>
      <c r="N97" s="165"/>
      <c r="O97" s="161"/>
      <c r="P97" s="37"/>
    </row>
    <row r="98" spans="1:18" s="16" customFormat="1" ht="15.75" x14ac:dyDescent="0.25">
      <c r="A98" s="166"/>
      <c r="D98" s="162"/>
      <c r="E98" s="27"/>
      <c r="F98" s="163"/>
      <c r="G98" s="27"/>
      <c r="H98" s="27"/>
      <c r="I98" s="27"/>
      <c r="J98" s="158"/>
      <c r="K98" s="27"/>
      <c r="L98" s="27"/>
      <c r="M98" s="164"/>
      <c r="N98" s="165"/>
      <c r="O98" s="161"/>
      <c r="P98" s="37"/>
    </row>
    <row r="99" spans="1:18" s="16" customFormat="1" ht="15.75" x14ac:dyDescent="0.25">
      <c r="A99" s="166" t="s">
        <v>143</v>
      </c>
      <c r="B99" s="171"/>
      <c r="D99" s="167"/>
      <c r="E99" s="168"/>
      <c r="F99" s="168"/>
      <c r="G99" s="169" t="s">
        <v>144</v>
      </c>
      <c r="H99" s="170"/>
      <c r="I99" s="157"/>
      <c r="J99" s="172" t="s">
        <v>145</v>
      </c>
      <c r="K99" s="27"/>
      <c r="L99" s="27"/>
      <c r="M99" s="164"/>
      <c r="N99" s="165"/>
      <c r="O99" s="161"/>
      <c r="P99" s="37"/>
    </row>
    <row r="100" spans="1:18" s="16" customFormat="1" ht="14.25" customHeight="1" x14ac:dyDescent="0.25">
      <c r="A100" s="166"/>
      <c r="B100" s="171"/>
      <c r="D100" s="162"/>
      <c r="E100" s="27"/>
      <c r="F100" s="163"/>
      <c r="G100" s="27"/>
      <c r="H100" s="27"/>
      <c r="I100" s="27"/>
      <c r="J100" s="158"/>
      <c r="K100" s="27"/>
      <c r="L100" s="27"/>
      <c r="M100" s="164"/>
      <c r="N100" s="165"/>
      <c r="O100" s="161"/>
      <c r="P100" s="37"/>
    </row>
    <row r="101" spans="1:18" s="16" customFormat="1" ht="15.75" x14ac:dyDescent="0.25">
      <c r="A101" s="173"/>
      <c r="B101" s="174"/>
      <c r="C101" s="175"/>
      <c r="D101" s="167"/>
      <c r="E101" s="168"/>
      <c r="F101" s="168"/>
      <c r="G101" s="169" t="s">
        <v>146</v>
      </c>
      <c r="H101" s="170"/>
      <c r="I101" s="157"/>
      <c r="J101" s="158" t="s">
        <v>147</v>
      </c>
      <c r="K101" s="27"/>
      <c r="L101" s="27"/>
      <c r="M101" s="165"/>
      <c r="N101" s="165"/>
      <c r="O101" s="161"/>
      <c r="P101" s="37"/>
    </row>
    <row r="102" spans="1:18" s="16" customFormat="1" x14ac:dyDescent="0.2">
      <c r="A102" s="173"/>
      <c r="B102" s="174"/>
      <c r="C102" s="175"/>
      <c r="D102" s="175"/>
      <c r="E102" s="174"/>
      <c r="F102" s="174"/>
      <c r="G102" s="174"/>
      <c r="H102" s="174"/>
      <c r="I102" s="174"/>
      <c r="J102" s="174"/>
      <c r="K102" s="174"/>
      <c r="L102" s="174"/>
      <c r="M102" s="165"/>
      <c r="N102" s="165"/>
      <c r="O102" s="161"/>
      <c r="P102" s="37"/>
    </row>
    <row r="103" spans="1:18" s="16" customFormat="1" ht="15.75" x14ac:dyDescent="0.25">
      <c r="A103" s="176"/>
      <c r="B103" s="257" t="s">
        <v>150</v>
      </c>
      <c r="C103" s="257"/>
      <c r="D103" s="257"/>
      <c r="E103" s="257"/>
      <c r="F103" s="257"/>
      <c r="G103" s="257"/>
      <c r="H103" s="16" t="s">
        <v>148</v>
      </c>
      <c r="J103" s="172" t="s">
        <v>151</v>
      </c>
      <c r="L103" s="177"/>
      <c r="M103" s="37"/>
      <c r="N103" s="37"/>
      <c r="O103" s="37"/>
      <c r="P103" s="37"/>
      <c r="Q103" s="37"/>
      <c r="R103" s="37"/>
    </row>
    <row r="104" spans="1:18" s="16" customFormat="1" x14ac:dyDescent="0.2">
      <c r="M104" s="37"/>
      <c r="N104" s="37"/>
      <c r="O104" s="37"/>
      <c r="P104" s="37"/>
      <c r="Q104" s="37"/>
      <c r="R104" s="37"/>
    </row>
    <row r="105" spans="1:18" x14ac:dyDescent="0.2">
      <c r="A105" s="31"/>
      <c r="B105" s="32"/>
      <c r="C105" s="33"/>
      <c r="D105" s="34"/>
      <c r="E105" s="34"/>
      <c r="F105" s="64"/>
      <c r="G105" s="63"/>
      <c r="H105" s="34"/>
      <c r="I105" s="34"/>
      <c r="J105" s="57"/>
      <c r="K105" s="57"/>
      <c r="L105" s="35"/>
    </row>
    <row r="106" spans="1:18" x14ac:dyDescent="0.2">
      <c r="A106" s="31"/>
      <c r="B106" s="31"/>
      <c r="C106" s="31"/>
      <c r="D106" s="31"/>
      <c r="E106" s="31"/>
      <c r="F106" s="57"/>
      <c r="G106" s="53"/>
      <c r="H106" s="31"/>
      <c r="I106" s="31"/>
      <c r="J106" s="57"/>
      <c r="K106" s="57"/>
      <c r="L106" s="35"/>
    </row>
  </sheetData>
  <mergeCells count="88">
    <mergeCell ref="B103:G103"/>
    <mergeCell ref="C92:L92"/>
    <mergeCell ref="A88:L88"/>
    <mergeCell ref="A17:L17"/>
    <mergeCell ref="A83:A87"/>
    <mergeCell ref="B83:B87"/>
    <mergeCell ref="C83:C87"/>
    <mergeCell ref="D83:D87"/>
    <mergeCell ref="E83:E87"/>
    <mergeCell ref="F83:F87"/>
    <mergeCell ref="G83:G87"/>
    <mergeCell ref="H83:H87"/>
    <mergeCell ref="I83:I84"/>
    <mergeCell ref="L83:L87"/>
    <mergeCell ref="A18:A20"/>
    <mergeCell ref="C18:C20"/>
    <mergeCell ref="D18:D20"/>
    <mergeCell ref="A73:A74"/>
    <mergeCell ref="B73:B74"/>
    <mergeCell ref="E18:E20"/>
    <mergeCell ref="H18:H20"/>
    <mergeCell ref="B25:B30"/>
    <mergeCell ref="A25:A30"/>
    <mergeCell ref="H36:H39"/>
    <mergeCell ref="H40:H46"/>
    <mergeCell ref="A47:A66"/>
    <mergeCell ref="H47:H48"/>
    <mergeCell ref="I14:L14"/>
    <mergeCell ref="L18:L20"/>
    <mergeCell ref="C73:C74"/>
    <mergeCell ref="D73:D74"/>
    <mergeCell ref="E73:E74"/>
    <mergeCell ref="F73:F74"/>
    <mergeCell ref="G73:G74"/>
    <mergeCell ref="H73:H74"/>
    <mergeCell ref="L21:L24"/>
    <mergeCell ref="C25:C30"/>
    <mergeCell ref="D25:D30"/>
    <mergeCell ref="H25:H30"/>
    <mergeCell ref="L25:L30"/>
    <mergeCell ref="H31:H35"/>
    <mergeCell ref="D31:D46"/>
    <mergeCell ref="C31:C46"/>
    <mergeCell ref="A10:L10"/>
    <mergeCell ref="A9:L9"/>
    <mergeCell ref="A11:L11"/>
    <mergeCell ref="A12:L12"/>
    <mergeCell ref="B21:B24"/>
    <mergeCell ref="C21:C24"/>
    <mergeCell ref="D21:D24"/>
    <mergeCell ref="H21:H24"/>
    <mergeCell ref="A21:A24"/>
    <mergeCell ref="A14:A15"/>
    <mergeCell ref="B14:B15"/>
    <mergeCell ref="C14:D14"/>
    <mergeCell ref="E14:H14"/>
    <mergeCell ref="B18:B20"/>
    <mergeCell ref="G18:G20"/>
    <mergeCell ref="F18:F20"/>
    <mergeCell ref="L36:L39"/>
    <mergeCell ref="L40:L46"/>
    <mergeCell ref="A31:A46"/>
    <mergeCell ref="B31:B46"/>
    <mergeCell ref="L31:L35"/>
    <mergeCell ref="L47:L48"/>
    <mergeCell ref="B47:B66"/>
    <mergeCell ref="C47:C66"/>
    <mergeCell ref="D47:D66"/>
    <mergeCell ref="H49:H50"/>
    <mergeCell ref="H51:H66"/>
    <mergeCell ref="L49:L50"/>
    <mergeCell ref="L51:L66"/>
    <mergeCell ref="G76:G77"/>
    <mergeCell ref="H76:H77"/>
    <mergeCell ref="A67:A68"/>
    <mergeCell ref="A76:A77"/>
    <mergeCell ref="B69:B70"/>
    <mergeCell ref="D69:D70"/>
    <mergeCell ref="C69:C70"/>
    <mergeCell ref="A69:A70"/>
    <mergeCell ref="B76:B77"/>
    <mergeCell ref="C76:C77"/>
    <mergeCell ref="D76:D77"/>
    <mergeCell ref="E76:E77"/>
    <mergeCell ref="F76:F77"/>
    <mergeCell ref="B67:B68"/>
    <mergeCell ref="C67:C68"/>
    <mergeCell ref="D67:D68"/>
  </mergeCells>
  <phoneticPr fontId="2" type="noConversion"/>
  <pageMargins left="0.39370078740157483" right="0.19685039370078741" top="0" bottom="0" header="0.11811023622047245" footer="0"/>
  <pageSetup paperSize="9" scale="97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Дефектная ведомость</vt:lpstr>
      <vt:lpstr>'Дефектная ведомость'!Заголовки_для_печати</vt:lpstr>
      <vt:lpstr>'Дефектная ведомость'!Область_печати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Popov_PM</dc:creator>
  <cp:lastModifiedBy>admins</cp:lastModifiedBy>
  <cp:lastPrinted>2021-03-23T03:51:04Z</cp:lastPrinted>
  <dcterms:created xsi:type="dcterms:W3CDTF">2003-01-28T12:33:10Z</dcterms:created>
  <dcterms:modified xsi:type="dcterms:W3CDTF">2021-03-23T03:51:11Z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  <property fmtid="{D5CDD505-2E9C-101B-9397-08002B2CF9AE}" pid="3" name="_NewReviewCycle">
    <vt:lpwstr/>
  </property>
</Properties>
</file>